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5570" windowHeight="9810"/>
  </bookViews>
  <sheets>
    <sheet name="Monthly Expenditure Report" sheetId="1" r:id="rId1"/>
    <sheet name="Sheet1" sheetId="8" state="hidden" r:id="rId2"/>
  </sheets>
  <definedNames>
    <definedName name="Cal">#REF!</definedName>
    <definedName name="FRF1">#REF!</definedName>
    <definedName name="FRF10">#REF!</definedName>
    <definedName name="FRF11">#REF!</definedName>
    <definedName name="FRF12">#REF!</definedName>
    <definedName name="FRF13">#REF!</definedName>
    <definedName name="FRF14">#REF!</definedName>
    <definedName name="FRF15">#REF!</definedName>
    <definedName name="FRF16">#REF!</definedName>
    <definedName name="FRF17">#REF!</definedName>
    <definedName name="FRF18">#REF!</definedName>
    <definedName name="FRF19">#REF!</definedName>
    <definedName name="FRF2">#REF!</definedName>
    <definedName name="FRF20">#REF!</definedName>
    <definedName name="FRF3">#REF!</definedName>
    <definedName name="FRF4">#REF!</definedName>
    <definedName name="FRF5">#REF!</definedName>
    <definedName name="FRF6">#REF!</definedName>
    <definedName name="FRF7">#REF!</definedName>
    <definedName name="FRF8">#REF!</definedName>
    <definedName name="FRF9">#REF!</definedName>
    <definedName name="MCR1">#REF!</definedName>
    <definedName name="MCR101">#REF!</definedName>
    <definedName name="MCR2">#REF!</definedName>
    <definedName name="MCR3">#REF!</definedName>
    <definedName name="MCR5">#REF!</definedName>
    <definedName name="MCR6">#REF!</definedName>
    <definedName name="MCR7">#REF!</definedName>
    <definedName name="MCR8">#REF!</definedName>
    <definedName name="MER1">'Monthly Expenditure Report'!$A$1:$F$1</definedName>
    <definedName name="MER10">'Monthly Expenditure Report'!$F$44:$F$44</definedName>
    <definedName name="MER11">'Monthly Expenditure Report'!$A$55:$I$63</definedName>
    <definedName name="MER12">'Monthly Expenditure Report'!$A$37:$I$43</definedName>
    <definedName name="MER13">'Monthly Expenditure Report'!$I$32:$I$36</definedName>
    <definedName name="MER2">'Monthly Expenditure Report'!$A$2:$C$2</definedName>
    <definedName name="MER3">'Monthly Expenditure Report'!$A$3:$E$3</definedName>
    <definedName name="MER4">'Monthly Expenditure Report'!$F$1:$I$3</definedName>
    <definedName name="MER5">'Monthly Expenditure Report'!$A$4:$I$8</definedName>
    <definedName name="MER6">'Monthly Expenditure Report'!$A$21:$I$23</definedName>
    <definedName name="MER7">'Monthly Expenditure Report'!$B$24:$H$31</definedName>
    <definedName name="MER8">'Monthly Expenditure Report'!$B$32:$H$36</definedName>
    <definedName name="MER9">'Monthly Expenditure Report'!$A$44:$D$44</definedName>
    <definedName name="NamedRange1">#REF!</definedName>
    <definedName name="NamedRange3">'Monthly Expenditure Report'!$A$18:$I$19</definedName>
    <definedName name="VoS1">#REF!</definedName>
    <definedName name="VoS10">#REF!</definedName>
    <definedName name="VOS2">#REF!</definedName>
    <definedName name="VOS201">#REF!</definedName>
    <definedName name="VOS202">#REF!</definedName>
    <definedName name="VOS203">#REF!</definedName>
    <definedName name="VoS3">#REF!</definedName>
    <definedName name="VoS4">#REF!</definedName>
    <definedName name="Vos5">#REF!</definedName>
    <definedName name="VoS6">#REF!</definedName>
    <definedName name="Vos7">#REF!</definedName>
    <definedName name="VoS8">#REF!</definedName>
    <definedName name="VoS9">#REF!</definedName>
  </definedNames>
  <calcPr calcId="125725"/>
</workbook>
</file>

<file path=xl/calcChain.xml><?xml version="1.0" encoding="utf-8"?>
<calcChain xmlns="http://schemas.openxmlformats.org/spreadsheetml/2006/main">
  <c r="F50" i="1"/>
  <c r="F49"/>
  <c r="F48"/>
  <c r="C67" l="1"/>
  <c r="C66"/>
  <c r="C39"/>
  <c r="C40"/>
  <c r="A98"/>
  <c r="I97"/>
  <c r="I21" s="1"/>
  <c r="E53"/>
  <c r="G53" s="1"/>
  <c r="E52"/>
  <c r="G52" s="1"/>
  <c r="E51"/>
  <c r="G51" s="1"/>
  <c r="E50"/>
  <c r="G50" s="1"/>
  <c r="E49"/>
  <c r="G49" s="1"/>
  <c r="E48"/>
  <c r="G48" s="1"/>
  <c r="F54"/>
  <c r="I22" s="1"/>
  <c r="A37" l="1"/>
  <c r="F3"/>
  <c r="D54" l="1"/>
  <c r="G54" l="1"/>
  <c r="E54"/>
  <c r="D44" l="1"/>
  <c r="I32" l="1"/>
  <c r="E44"/>
  <c r="F44" s="1"/>
  <c r="I33" l="1"/>
  <c r="I36" s="1"/>
</calcChain>
</file>

<file path=xl/sharedStrings.xml><?xml version="1.0" encoding="utf-8"?>
<sst xmlns="http://schemas.openxmlformats.org/spreadsheetml/2006/main" count="243" uniqueCount="209">
  <si>
    <t>Department of Neighborhood Empowerment</t>
  </si>
  <si>
    <t>Submitted:</t>
  </si>
  <si>
    <t>Budget Fiscal Year:</t>
  </si>
  <si>
    <t>A</t>
  </si>
  <si>
    <t>BUDGET 
CATEGORY</t>
  </si>
  <si>
    <t>VENDOR</t>
  </si>
  <si>
    <t>OUT OF STATE 
VENDOR</t>
  </si>
  <si>
    <t>INVOICE
NUMBER</t>
  </si>
  <si>
    <t>1099 
Reportable</t>
  </si>
  <si>
    <t>SUBTOTAL: Expenditures by Line Item</t>
  </si>
  <si>
    <t>B</t>
  </si>
  <si>
    <t>CUMULATIVE EXPENDITURES FROM PRIOR MONTHS</t>
  </si>
  <si>
    <t>C</t>
  </si>
  <si>
    <t>OUTSTANDING COMMITMENTS</t>
  </si>
  <si>
    <t>SUBTOTAL: Outstanding Commitments</t>
  </si>
  <si>
    <t>D</t>
  </si>
  <si>
    <t>Total Expenditures &amp; Commitments</t>
  </si>
  <si>
    <t>E</t>
  </si>
  <si>
    <t>F</t>
  </si>
  <si>
    <t>G</t>
  </si>
  <si>
    <t>Balance of Budget</t>
  </si>
  <si>
    <t>Category Identifier</t>
  </si>
  <si>
    <t>Budget Category</t>
  </si>
  <si>
    <t>Operations</t>
  </si>
  <si>
    <t>Outreach</t>
  </si>
  <si>
    <t>Community Improvement</t>
  </si>
  <si>
    <t>NPG</t>
  </si>
  <si>
    <t>Elections</t>
  </si>
  <si>
    <t>TOTAL</t>
  </si>
  <si>
    <t>NEIGHBORHOOD COUNCIL DECLARATION</t>
  </si>
  <si>
    <t>Treasurer Signature</t>
  </si>
  <si>
    <t>Print Name</t>
  </si>
  <si>
    <t>Date</t>
  </si>
  <si>
    <t>NC Additional Comments</t>
  </si>
  <si>
    <t xml:space="preserve">NC Name: </t>
  </si>
  <si>
    <t>Signer's Signature</t>
  </si>
  <si>
    <t>2014-2015</t>
  </si>
  <si>
    <t>Approved Budget 2014-2015</t>
  </si>
  <si>
    <t>We, the Treasurer and Signer of the above indicated Council, declare that the information presented on this form is accurate and complete, and will furnish additional documentation to the Department of Neighborhood Empowerment upon request.</t>
  </si>
  <si>
    <t>Beginning Balance
(A)</t>
  </si>
  <si>
    <t>Total Available
(C ) = (A+B)</t>
  </si>
  <si>
    <t>Cash Spent this Month
(D)</t>
  </si>
  <si>
    <t>Unallocated</t>
  </si>
  <si>
    <t>MONTHLY CASH RECONCILIATION</t>
  </si>
  <si>
    <t>Funds Deposited
(B)</t>
  </si>
  <si>
    <t>Remaining Balance 
(E ) = C - D</t>
  </si>
  <si>
    <t>MONTHLY BUDGETARY ANALYSIS</t>
  </si>
  <si>
    <t>C 1. Outstanding Checks (checks that have been issued, but have not yet cleared the account)</t>
  </si>
  <si>
    <t>C 2. Rent/Lease</t>
  </si>
  <si>
    <t>C 3. Contractual Services</t>
  </si>
  <si>
    <t>C 4. Large Purchases</t>
  </si>
  <si>
    <t>C 5. Neighborhood Purpose Grants (pending or in process)</t>
  </si>
  <si>
    <t>C 6. Temporary Staffing Services</t>
  </si>
  <si>
    <t>C 7. Storage</t>
  </si>
  <si>
    <t>Reporting Month:</t>
  </si>
  <si>
    <t>Date  /  Item  /  Service Description</t>
  </si>
  <si>
    <t>MONTHLY EXPENDITURE REPORT</t>
  </si>
  <si>
    <t>Total Adjustments by Department (such as use taxes assessed, credits from prior fiscal years, etc)</t>
  </si>
  <si>
    <t>Unspent Budget Balance
(D) = A - B - C</t>
  </si>
  <si>
    <t>Adopted Budget
(A)</t>
  </si>
  <si>
    <t>Total Spent this Month 
(B)</t>
  </si>
  <si>
    <t>Total Spent in Prior Months (C )</t>
  </si>
  <si>
    <t>Description:</t>
  </si>
  <si>
    <t>C 8. Other Outstanding Commitments              ==&gt;</t>
  </si>
  <si>
    <t>Arleta</t>
  </si>
  <si>
    <t>Arroyo Seco</t>
  </si>
  <si>
    <t>Atwater Village</t>
  </si>
  <si>
    <t>Bel Air-Beverly Crest</t>
  </si>
  <si>
    <t>Boyle Heights</t>
  </si>
  <si>
    <t>CANNDU</t>
  </si>
  <si>
    <t>Canoga Park</t>
  </si>
  <si>
    <t>Central Alameda</t>
  </si>
  <si>
    <t>Central Hollywood</t>
  </si>
  <si>
    <t>Central San Pedro</t>
  </si>
  <si>
    <t>Chatsworth</t>
  </si>
  <si>
    <t>Coastal San Pedro</t>
  </si>
  <si>
    <t>Del Rey</t>
  </si>
  <si>
    <t>Downtown LA</t>
  </si>
  <si>
    <t>Eagle Rock</t>
  </si>
  <si>
    <t>East Hollywood</t>
  </si>
  <si>
    <t>Elysian Valley Riverside</t>
  </si>
  <si>
    <t>Empowerment Congress Central</t>
  </si>
  <si>
    <t>Empowerment Congress North</t>
  </si>
  <si>
    <t>Empowerment Congress Southeast</t>
  </si>
  <si>
    <t>Empowerment Congress Southwest</t>
  </si>
  <si>
    <t>Empowerment Congress West</t>
  </si>
  <si>
    <t>Encino</t>
  </si>
  <si>
    <t>Foothill Trails District</t>
  </si>
  <si>
    <t>Glassell Park</t>
  </si>
  <si>
    <t>Granada Hills North</t>
  </si>
  <si>
    <t>Granada Hills South</t>
  </si>
  <si>
    <t>Greater Cypress Park</t>
  </si>
  <si>
    <t>Greater Echo Park Elysian</t>
  </si>
  <si>
    <t>Greater Toluca Lake</t>
  </si>
  <si>
    <t>Greater Valley Glen</t>
  </si>
  <si>
    <t>Greater Wilshire</t>
  </si>
  <si>
    <t>Harbor City</t>
  </si>
  <si>
    <t>Harbor Gateway North</t>
  </si>
  <si>
    <t>Harbor Gateway South</t>
  </si>
  <si>
    <t>Historic Cultural</t>
  </si>
  <si>
    <t>Historic Highland Park</t>
  </si>
  <si>
    <t>Hollywood Hills West</t>
  </si>
  <si>
    <t>Hollywood Studio District</t>
  </si>
  <si>
    <t>Hollywood United</t>
  </si>
  <si>
    <t>LA 32</t>
  </si>
  <si>
    <t>Lake Balboa</t>
  </si>
  <si>
    <t>Lincoln Heights</t>
  </si>
  <si>
    <t>Los Feliz</t>
  </si>
  <si>
    <t>MacArthur Park</t>
  </si>
  <si>
    <t>Mar Vista</t>
  </si>
  <si>
    <t>Mid City</t>
  </si>
  <si>
    <t>Mid City West</t>
  </si>
  <si>
    <t>Mid-Town NoHo</t>
  </si>
  <si>
    <t>Mission Hills</t>
  </si>
  <si>
    <t>North Hills East</t>
  </si>
  <si>
    <t>North Hills West</t>
  </si>
  <si>
    <t>North Hollywood Northeast</t>
  </si>
  <si>
    <t>North Hollywood West</t>
  </si>
  <si>
    <t>Northridge East</t>
  </si>
  <si>
    <t>Northridge South</t>
  </si>
  <si>
    <t>Northridge West</t>
  </si>
  <si>
    <t>Northwest San Pedro</t>
  </si>
  <si>
    <t>Olympic Park</t>
  </si>
  <si>
    <t>Pacoima</t>
  </si>
  <si>
    <t>Palms</t>
  </si>
  <si>
    <t>Panorama City</t>
  </si>
  <si>
    <t>Park Mesa Heights</t>
  </si>
  <si>
    <t>PICO</t>
  </si>
  <si>
    <t>Pico Union</t>
  </si>
  <si>
    <t>Porter Ranch</t>
  </si>
  <si>
    <t>Rampart Village</t>
  </si>
  <si>
    <t>Reseda</t>
  </si>
  <si>
    <t>Sherman Oaks</t>
  </si>
  <si>
    <t>Silver Lake</t>
  </si>
  <si>
    <t>South Central</t>
  </si>
  <si>
    <t>South Robertson</t>
  </si>
  <si>
    <t>Studio City</t>
  </si>
  <si>
    <t>Sun Valley Area</t>
  </si>
  <si>
    <t>Sunland-Tujunga</t>
  </si>
  <si>
    <t>Sylmar</t>
  </si>
  <si>
    <t>Tarzana</t>
  </si>
  <si>
    <t>United Neighborhoods</t>
  </si>
  <si>
    <t>Valley Village</t>
  </si>
  <si>
    <t>Van Nuys</t>
  </si>
  <si>
    <t>Venice</t>
  </si>
  <si>
    <t>Voices of 90037</t>
  </si>
  <si>
    <t>Watts</t>
  </si>
  <si>
    <t>West Adams</t>
  </si>
  <si>
    <t>West Hills</t>
  </si>
  <si>
    <t>West Los Angeles</t>
  </si>
  <si>
    <t>Westchester-Playa</t>
  </si>
  <si>
    <t>Westlake North</t>
  </si>
  <si>
    <t>Westlake South</t>
  </si>
  <si>
    <t>Westside</t>
  </si>
  <si>
    <t>Westwood</t>
  </si>
  <si>
    <t>Wilmington</t>
  </si>
  <si>
    <t>Wilshire Center-Koreatown</t>
  </si>
  <si>
    <t>Winnetka</t>
  </si>
  <si>
    <t>Woodland Hills-Warner Center</t>
  </si>
  <si>
    <t>SUBTOTAL: Expenditures by Line Item (May include totals on page 3, if entered)</t>
  </si>
  <si>
    <t xml:space="preserve">Revision Date 1-26-15               </t>
  </si>
  <si>
    <t>Page 2</t>
  </si>
  <si>
    <t>Page 3</t>
  </si>
  <si>
    <r>
      <rPr>
        <b/>
        <i/>
        <sz val="10"/>
        <color rgb="FF000000"/>
        <rFont val="Arial"/>
        <family val="2"/>
      </rPr>
      <t xml:space="preserve">FILL IN ALL THE UNSHADED (WHITE) FIELDS </t>
    </r>
    <r>
      <rPr>
        <i/>
        <sz val="10"/>
        <color rgb="FF000000"/>
        <rFont val="Arial"/>
        <family val="2"/>
      </rPr>
      <t>(Must be submitted to the Department within 10 days of Board Approval along with documentation and hard copy)</t>
    </r>
  </si>
  <si>
    <t>ADDITIONAL EXPENDITURES BY LINE ITEM (Optional, do not print page 3 unless you use it)</t>
  </si>
  <si>
    <t>EXPENDITURES BY LINE ITEM (for more than 12 expenditures, you may continue entering on page 3 of this worksheet - see below)</t>
  </si>
  <si>
    <t>OUTREACH</t>
  </si>
  <si>
    <t>I Power</t>
  </si>
  <si>
    <t>☑</t>
  </si>
  <si>
    <t>OPERATIONS</t>
  </si>
  <si>
    <t>Office Depot</t>
  </si>
  <si>
    <t>Constant Contact</t>
  </si>
  <si>
    <t>Apple One</t>
  </si>
  <si>
    <t>CIP</t>
  </si>
  <si>
    <t>HUGH HARRISON</t>
  </si>
  <si>
    <t>SYLVIA AROTH</t>
  </si>
  <si>
    <t>☐</t>
  </si>
  <si>
    <t>LAUSD</t>
  </si>
  <si>
    <t>1</t>
  </si>
  <si>
    <t>USPS</t>
  </si>
  <si>
    <t>APRIL</t>
  </si>
  <si>
    <t>3/31/2015-Query Limits-Web Hosting</t>
  </si>
  <si>
    <t>108477806</t>
  </si>
  <si>
    <t>Smart &amp; Final</t>
  </si>
  <si>
    <t>4/7/2014-Printing flyers-Film Festival</t>
  </si>
  <si>
    <t>Westside Print Center</t>
  </si>
  <si>
    <t>56165</t>
  </si>
  <si>
    <t>4/11/2015-Copies-AdCom agendas</t>
  </si>
  <si>
    <t>2970</t>
  </si>
  <si>
    <t>94115312</t>
  </si>
  <si>
    <t>1428830721700</t>
  </si>
  <si>
    <t>4679</t>
  </si>
  <si>
    <t>Sprouts</t>
  </si>
  <si>
    <t>001537</t>
  </si>
  <si>
    <t>4/20/2015-Banner-</t>
  </si>
  <si>
    <t>Image 360</t>
  </si>
  <si>
    <t>E-5177</t>
  </si>
  <si>
    <t>4/20/2015-Banner inserts</t>
  </si>
  <si>
    <t>752143</t>
  </si>
  <si>
    <t>4/29/2015-Postage- MER</t>
  </si>
  <si>
    <t>4/10/2015-Staff services</t>
  </si>
  <si>
    <t>4/2/2015-Space Rental [receipt included in March]</t>
  </si>
  <si>
    <t>4/3/2015-Supplies-Film Festival</t>
  </si>
  <si>
    <t>349883</t>
  </si>
  <si>
    <t>S2911900</t>
  </si>
  <si>
    <t>4/11/2015-Query Limits-Web Hosting</t>
  </si>
  <si>
    <t>4/12/4015-E-Mail</t>
  </si>
  <si>
    <t>4/20/15-Copies-Board agendas</t>
  </si>
  <si>
    <t>4/20/15-Refreshments-Board meeting</t>
  </si>
</sst>
</file>

<file path=xl/styles.xml><?xml version="1.0" encoding="utf-8"?>
<styleSheet xmlns="http://schemas.openxmlformats.org/spreadsheetml/2006/main">
  <numFmts count="5">
    <numFmt numFmtId="7" formatCode="&quot;$&quot;#,##0.00_);\(&quot;$&quot;#,##0.00\)"/>
    <numFmt numFmtId="44" formatCode="_(&quot;$&quot;* #,##0.00_);_(&quot;$&quot;* \(#,##0.00\);_(&quot;$&quot;* &quot;-&quot;??_);_(@_)"/>
    <numFmt numFmtId="43" formatCode="_(* #,##0.00_);_(* \(#,##0.00\);_(* &quot;-&quot;??_);_(@_)"/>
    <numFmt numFmtId="164" formatCode="&quot;$&quot;#,##0.00"/>
    <numFmt numFmtId="165" formatCode="m/d/yyyy\ h:mm:ss;@"/>
  </numFmts>
  <fonts count="83">
    <font>
      <sz val="10"/>
      <color rgb="FF000000"/>
      <name val="Arial"/>
    </font>
    <font>
      <sz val="10"/>
      <color rgb="FF000000"/>
      <name val="Arial"/>
      <family val="2"/>
    </font>
    <font>
      <b/>
      <sz val="10"/>
      <color rgb="FF000000"/>
      <name val="Arial"/>
      <family val="2"/>
    </font>
    <font>
      <b/>
      <sz val="11"/>
      <color rgb="FF000000"/>
      <name val="Arial"/>
      <family val="2"/>
    </font>
    <font>
      <sz val="9"/>
      <color rgb="FF000000"/>
      <name val="Arial"/>
      <family val="2"/>
    </font>
    <font>
      <b/>
      <sz val="9"/>
      <color rgb="FF000000"/>
      <name val="Arial"/>
      <family val="2"/>
    </font>
    <font>
      <b/>
      <sz val="10"/>
      <color rgb="FF000000"/>
      <name val="Arial"/>
      <family val="2"/>
    </font>
    <font>
      <i/>
      <sz val="10"/>
      <color rgb="FF000000"/>
      <name val="Arial"/>
      <family val="2"/>
    </font>
    <font>
      <b/>
      <sz val="9"/>
      <color rgb="FF000000"/>
      <name val="Arial"/>
      <family val="2"/>
    </font>
    <font>
      <b/>
      <sz val="10"/>
      <color rgb="FF000000"/>
      <name val="Arial"/>
      <family val="2"/>
    </font>
    <font>
      <b/>
      <sz val="11"/>
      <color rgb="FF000000"/>
      <name val="Arial"/>
      <family val="2"/>
    </font>
    <font>
      <b/>
      <sz val="9"/>
      <color rgb="FF000000"/>
      <name val="Arial"/>
      <family val="2"/>
    </font>
    <font>
      <b/>
      <sz val="10"/>
      <color rgb="FF000000"/>
      <name val="Arial"/>
      <family val="2"/>
    </font>
    <font>
      <i/>
      <sz val="10"/>
      <color rgb="FF000000"/>
      <name val="Arial"/>
      <family val="2"/>
    </font>
    <font>
      <b/>
      <sz val="10"/>
      <color rgb="FF000000"/>
      <name val="Arial"/>
      <family val="2"/>
    </font>
    <font>
      <b/>
      <sz val="10"/>
      <color rgb="FF000000"/>
      <name val="Arial"/>
      <family val="2"/>
    </font>
    <font>
      <b/>
      <sz val="9"/>
      <color rgb="FF000000"/>
      <name val="Arial"/>
      <family val="2"/>
    </font>
    <font>
      <sz val="10"/>
      <color rgb="FF000000"/>
      <name val="Arial"/>
      <family val="2"/>
    </font>
    <font>
      <b/>
      <sz val="9"/>
      <color rgb="FF000000"/>
      <name val="Arial"/>
      <family val="2"/>
    </font>
    <font>
      <b/>
      <sz val="10"/>
      <color rgb="FF000000"/>
      <name val="Arial"/>
      <family val="2"/>
    </font>
    <font>
      <b/>
      <sz val="9"/>
      <color rgb="FF000000"/>
      <name val="Arial"/>
      <family val="2"/>
    </font>
    <font>
      <b/>
      <sz val="10"/>
      <color rgb="FF000000"/>
      <name val="Arial"/>
      <family val="2"/>
    </font>
    <font>
      <sz val="11"/>
      <color rgb="FF000000"/>
      <name val="Arial"/>
      <family val="2"/>
    </font>
    <font>
      <sz val="9"/>
      <color rgb="FF000000"/>
      <name val="Arial"/>
      <family val="2"/>
    </font>
    <font>
      <b/>
      <sz val="9"/>
      <color rgb="FF000000"/>
      <name val="Arial"/>
      <family val="2"/>
    </font>
    <font>
      <b/>
      <sz val="9"/>
      <color rgb="FF000000"/>
      <name val="Arial"/>
      <family val="2"/>
    </font>
    <font>
      <b/>
      <sz val="10"/>
      <color rgb="FF000000"/>
      <name val="Arial"/>
      <family val="2"/>
    </font>
    <font>
      <b/>
      <sz val="9"/>
      <color rgb="FF000000"/>
      <name val="Arial"/>
      <family val="2"/>
    </font>
    <font>
      <sz val="11"/>
      <color rgb="FF000000"/>
      <name val="Arial"/>
      <family val="2"/>
    </font>
    <font>
      <b/>
      <sz val="9"/>
      <color rgb="FF000000"/>
      <name val="Arial"/>
      <family val="2"/>
    </font>
    <font>
      <b/>
      <sz val="9"/>
      <color rgb="FF000000"/>
      <name val="Arial"/>
      <family val="2"/>
    </font>
    <font>
      <b/>
      <sz val="9"/>
      <color rgb="FF000000"/>
      <name val="Arial"/>
      <family val="2"/>
    </font>
    <font>
      <b/>
      <sz val="9"/>
      <color rgb="FF000000"/>
      <name val="Arial"/>
      <family val="2"/>
    </font>
    <font>
      <sz val="10"/>
      <color rgb="FF000000"/>
      <name val="Arial"/>
      <family val="2"/>
    </font>
    <font>
      <b/>
      <sz val="11"/>
      <color rgb="FF000000"/>
      <name val="Arial"/>
      <family val="2"/>
    </font>
    <font>
      <b/>
      <sz val="9"/>
      <color rgb="FF000000"/>
      <name val="Arial"/>
      <family val="2"/>
    </font>
    <font>
      <sz val="10"/>
      <color rgb="FF000000"/>
      <name val="Arial"/>
      <family val="2"/>
    </font>
    <font>
      <b/>
      <sz val="10"/>
      <color rgb="FF000000"/>
      <name val="Arial"/>
      <family val="2"/>
    </font>
    <font>
      <sz val="12"/>
      <color rgb="FF000000"/>
      <name val="Arial"/>
      <family val="2"/>
    </font>
    <font>
      <b/>
      <sz val="10"/>
      <color rgb="FF000000"/>
      <name val="Arial"/>
      <family val="2"/>
    </font>
    <font>
      <b/>
      <sz val="9"/>
      <color rgb="FF000000"/>
      <name val="Arial"/>
      <family val="2"/>
    </font>
    <font>
      <b/>
      <sz val="10"/>
      <color rgb="FF000000"/>
      <name val="Arial"/>
      <family val="2"/>
    </font>
    <font>
      <b/>
      <sz val="10"/>
      <color rgb="FF000000"/>
      <name val="Arial"/>
      <family val="2"/>
    </font>
    <font>
      <b/>
      <sz val="9"/>
      <color rgb="FF000000"/>
      <name val="Arial"/>
      <family val="2"/>
    </font>
    <font>
      <b/>
      <sz val="10"/>
      <color rgb="FF000000"/>
      <name val="Arial"/>
      <family val="2"/>
    </font>
    <font>
      <i/>
      <sz val="10"/>
      <color rgb="FF000000"/>
      <name val="Arial"/>
      <family val="2"/>
    </font>
    <font>
      <sz val="10"/>
      <color rgb="FF000000"/>
      <name val="Arial"/>
      <family val="2"/>
    </font>
    <font>
      <b/>
      <sz val="9"/>
      <color rgb="FF000000"/>
      <name val="Arial"/>
      <family val="2"/>
    </font>
    <font>
      <sz val="9"/>
      <color rgb="FF000000"/>
      <name val="Arial"/>
      <family val="2"/>
    </font>
    <font>
      <b/>
      <sz val="9"/>
      <color rgb="FF000000"/>
      <name val="Arial"/>
      <family val="2"/>
    </font>
    <font>
      <b/>
      <sz val="10"/>
      <color rgb="FF000000"/>
      <name val="Arial"/>
      <family val="2"/>
    </font>
    <font>
      <b/>
      <sz val="12"/>
      <color rgb="FF000000"/>
      <name val="Arial"/>
      <family val="2"/>
    </font>
    <font>
      <sz val="9"/>
      <color rgb="FF000000"/>
      <name val="Arial"/>
      <family val="2"/>
    </font>
    <font>
      <b/>
      <sz val="10"/>
      <color rgb="FF000000"/>
      <name val="Arial"/>
      <family val="2"/>
    </font>
    <font>
      <sz val="12"/>
      <color rgb="FF000000"/>
      <name val="Arial"/>
      <family val="2"/>
    </font>
    <font>
      <sz val="10"/>
      <color rgb="FF000000"/>
      <name val="Arial"/>
      <family val="2"/>
    </font>
    <font>
      <b/>
      <sz val="9"/>
      <color rgb="FF000000"/>
      <name val="Arial"/>
      <family val="2"/>
    </font>
    <font>
      <b/>
      <sz val="9"/>
      <color rgb="FF000000"/>
      <name val="Arial"/>
      <family val="2"/>
    </font>
    <font>
      <sz val="10"/>
      <color rgb="FF000000"/>
      <name val="Arial"/>
      <family val="2"/>
    </font>
    <font>
      <b/>
      <sz val="9"/>
      <color rgb="FF000000"/>
      <name val="Arial"/>
      <family val="2"/>
    </font>
    <font>
      <b/>
      <sz val="9"/>
      <color rgb="FF000000"/>
      <name val="Arial"/>
      <family val="2"/>
    </font>
    <font>
      <b/>
      <sz val="9"/>
      <color rgb="FF000000"/>
      <name val="Arial"/>
      <family val="2"/>
    </font>
    <font>
      <b/>
      <sz val="10"/>
      <color rgb="FF000000"/>
      <name val="Arial"/>
      <family val="2"/>
    </font>
    <font>
      <sz val="9"/>
      <color rgb="FF000000"/>
      <name val="Arial"/>
      <family val="2"/>
    </font>
    <font>
      <sz val="9"/>
      <color rgb="FF000000"/>
      <name val="Arial"/>
      <family val="2"/>
    </font>
    <font>
      <b/>
      <sz val="10"/>
      <color rgb="FF000000"/>
      <name val="Arial"/>
      <family val="2"/>
    </font>
    <font>
      <i/>
      <sz val="10"/>
      <color rgb="FF000000"/>
      <name val="Arial"/>
      <family val="2"/>
    </font>
    <font>
      <b/>
      <sz val="9"/>
      <color rgb="FF000000"/>
      <name val="Arial"/>
      <family val="2"/>
    </font>
    <font>
      <b/>
      <sz val="10"/>
      <color rgb="FF000000"/>
      <name val="Arial"/>
      <family val="2"/>
    </font>
    <font>
      <i/>
      <sz val="10"/>
      <color rgb="FF000000"/>
      <name val="Arial"/>
      <family val="2"/>
    </font>
    <font>
      <sz val="9"/>
      <color rgb="FF000000"/>
      <name val="Arial"/>
      <family val="2"/>
    </font>
    <font>
      <b/>
      <sz val="10"/>
      <color rgb="FF000000"/>
      <name val="Arial"/>
      <family val="2"/>
    </font>
    <font>
      <sz val="9"/>
      <color rgb="FF000000"/>
      <name val="Arial"/>
      <family val="2"/>
    </font>
    <font>
      <b/>
      <sz val="10"/>
      <color rgb="FF000000"/>
      <name val="Arial"/>
      <family val="2"/>
    </font>
    <font>
      <sz val="9"/>
      <color rgb="FF000000"/>
      <name val="Arial"/>
      <family val="2"/>
    </font>
    <font>
      <b/>
      <sz val="10"/>
      <color rgb="FF000000"/>
      <name val="Arial"/>
      <family val="2"/>
    </font>
    <font>
      <b/>
      <sz val="10"/>
      <color rgb="FF000000"/>
      <name val="Arial"/>
      <family val="2"/>
    </font>
    <font>
      <b/>
      <sz val="10"/>
      <color rgb="FF000000"/>
      <name val="Arial"/>
      <family val="2"/>
    </font>
    <font>
      <sz val="8"/>
      <color rgb="FF000000"/>
      <name val="Arial"/>
      <family val="2"/>
    </font>
    <font>
      <sz val="10"/>
      <color rgb="FF000000"/>
      <name val="Arial"/>
    </font>
    <font>
      <b/>
      <sz val="10"/>
      <color theme="0"/>
      <name val="Arial"/>
      <family val="2"/>
    </font>
    <font>
      <b/>
      <i/>
      <sz val="10"/>
      <color rgb="FF000000"/>
      <name val="Arial"/>
      <family val="2"/>
    </font>
    <font>
      <sz val="8"/>
      <name val="Arial"/>
      <family val="2"/>
    </font>
  </fonts>
  <fills count="72">
    <fill>
      <patternFill patternType="none"/>
    </fill>
    <fill>
      <patternFill patternType="gray125"/>
    </fill>
    <fill>
      <patternFill patternType="solid">
        <fgColor rgb="FF9EC1DF"/>
        <bgColor indexed="64"/>
      </patternFill>
    </fill>
    <fill>
      <patternFill patternType="solid">
        <fgColor rgb="FF6CA1DF"/>
        <bgColor indexed="64"/>
      </patternFill>
    </fill>
    <fill>
      <patternFill patternType="solid">
        <fgColor rgb="FFCFE2F3"/>
        <bgColor indexed="64"/>
      </patternFill>
    </fill>
    <fill>
      <patternFill patternType="solid">
        <fgColor rgb="FFFFFFFF"/>
        <bgColor indexed="64"/>
      </patternFill>
    </fill>
    <fill>
      <patternFill patternType="solid">
        <fgColor rgb="FF6CA1DF"/>
        <bgColor indexed="64"/>
      </patternFill>
    </fill>
    <fill>
      <patternFill patternType="solid">
        <fgColor rgb="FF6CA1DF"/>
        <bgColor indexed="64"/>
      </patternFill>
    </fill>
    <fill>
      <patternFill patternType="solid">
        <fgColor rgb="FF9EC1DF"/>
        <bgColor indexed="64"/>
      </patternFill>
    </fill>
    <fill>
      <patternFill patternType="solid">
        <fgColor rgb="FF6CA1DF"/>
        <bgColor indexed="64"/>
      </patternFill>
    </fill>
    <fill>
      <patternFill patternType="solid">
        <fgColor rgb="FFFFFFFF"/>
        <bgColor indexed="64"/>
      </patternFill>
    </fill>
    <fill>
      <patternFill patternType="solid">
        <fgColor rgb="FFCFE2F3"/>
        <bgColor indexed="64"/>
      </patternFill>
    </fill>
    <fill>
      <patternFill patternType="solid">
        <fgColor rgb="FF9EC1DF"/>
        <bgColor indexed="64"/>
      </patternFill>
    </fill>
    <fill>
      <patternFill patternType="solid">
        <fgColor rgb="FFCFE2F3"/>
        <bgColor indexed="64"/>
      </patternFill>
    </fill>
    <fill>
      <patternFill patternType="solid">
        <fgColor rgb="FFCFE2F3"/>
        <bgColor indexed="64"/>
      </patternFill>
    </fill>
    <fill>
      <patternFill patternType="solid">
        <fgColor rgb="FF6CA1DF"/>
        <bgColor indexed="64"/>
      </patternFill>
    </fill>
    <fill>
      <patternFill patternType="solid">
        <fgColor rgb="FFCFE2F3"/>
        <bgColor indexed="64"/>
      </patternFill>
    </fill>
    <fill>
      <patternFill patternType="solid">
        <fgColor rgb="FF6CA1DF"/>
        <bgColor indexed="64"/>
      </patternFill>
    </fill>
    <fill>
      <patternFill patternType="solid">
        <fgColor rgb="FF6CA1DF"/>
        <bgColor indexed="64"/>
      </patternFill>
    </fill>
    <fill>
      <patternFill patternType="solid">
        <fgColor rgb="FFFFFFFF"/>
        <bgColor indexed="64"/>
      </patternFill>
    </fill>
    <fill>
      <patternFill patternType="solid">
        <fgColor rgb="FF9EC1DF"/>
        <bgColor indexed="64"/>
      </patternFill>
    </fill>
    <fill>
      <patternFill patternType="solid">
        <fgColor rgb="FFCFE2F3"/>
        <bgColor indexed="64"/>
      </patternFill>
    </fill>
    <fill>
      <patternFill patternType="solid">
        <fgColor rgb="FFFFFFFF"/>
        <bgColor indexed="64"/>
      </patternFill>
    </fill>
    <fill>
      <patternFill patternType="solid">
        <fgColor rgb="FFCFE2F3"/>
        <bgColor indexed="64"/>
      </patternFill>
    </fill>
    <fill>
      <patternFill patternType="solid">
        <fgColor rgb="FFCFE2F3"/>
        <bgColor indexed="64"/>
      </patternFill>
    </fill>
    <fill>
      <patternFill patternType="solid">
        <fgColor rgb="FFCFE2F3"/>
        <bgColor indexed="64"/>
      </patternFill>
    </fill>
    <fill>
      <patternFill patternType="solid">
        <fgColor rgb="FFCFE2F3"/>
        <bgColor indexed="64"/>
      </patternFill>
    </fill>
    <fill>
      <patternFill patternType="solid">
        <fgColor rgb="FFF2F2F2"/>
        <bgColor indexed="64"/>
      </patternFill>
    </fill>
    <fill>
      <patternFill patternType="solid">
        <fgColor rgb="FFFFFFFF"/>
        <bgColor indexed="64"/>
      </patternFill>
    </fill>
    <fill>
      <patternFill patternType="solid">
        <fgColor rgb="FF005DAA"/>
        <bgColor indexed="64"/>
      </patternFill>
    </fill>
    <fill>
      <patternFill patternType="solid">
        <fgColor rgb="FFCFE2F3"/>
        <bgColor indexed="64"/>
      </patternFill>
    </fill>
    <fill>
      <patternFill patternType="solid">
        <fgColor rgb="FFFFFFFF"/>
        <bgColor indexed="64"/>
      </patternFill>
    </fill>
    <fill>
      <patternFill patternType="solid">
        <fgColor rgb="FFFFFFFF"/>
        <bgColor indexed="64"/>
      </patternFill>
    </fill>
    <fill>
      <patternFill patternType="solid">
        <fgColor rgb="FF6CA1DF"/>
        <bgColor indexed="64"/>
      </patternFill>
    </fill>
    <fill>
      <patternFill patternType="solid">
        <fgColor rgb="FF6CA1DF"/>
        <bgColor indexed="64"/>
      </patternFill>
    </fill>
    <fill>
      <patternFill patternType="solid">
        <fgColor rgb="FF9EC1DF"/>
        <bgColor indexed="64"/>
      </patternFill>
    </fill>
    <fill>
      <patternFill patternType="solid">
        <fgColor rgb="FF6CA1DF"/>
        <bgColor indexed="64"/>
      </patternFill>
    </fill>
    <fill>
      <patternFill patternType="solid">
        <fgColor rgb="FF6CA1DF"/>
        <bgColor indexed="64"/>
      </patternFill>
    </fill>
    <fill>
      <patternFill patternType="solid">
        <fgColor rgb="FF6CA1DF"/>
        <bgColor indexed="64"/>
      </patternFill>
    </fill>
    <fill>
      <patternFill patternType="solid">
        <fgColor rgb="FF6CA1DF"/>
        <bgColor indexed="64"/>
      </patternFill>
    </fill>
    <fill>
      <patternFill patternType="solid">
        <fgColor rgb="FFD9EDFF"/>
        <bgColor indexed="64"/>
      </patternFill>
    </fill>
    <fill>
      <patternFill patternType="solid">
        <fgColor rgb="FFFFFFFF"/>
        <bgColor indexed="64"/>
      </patternFill>
    </fill>
    <fill>
      <patternFill patternType="solid">
        <fgColor rgb="FFFFFFFF"/>
        <bgColor indexed="64"/>
      </patternFill>
    </fill>
    <fill>
      <patternFill patternType="solid">
        <fgColor rgb="FF6CA1DF"/>
        <bgColor indexed="64"/>
      </patternFill>
    </fill>
    <fill>
      <patternFill patternType="solid">
        <fgColor rgb="FF9EC1D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6CA1DF"/>
        <bgColor indexed="64"/>
      </patternFill>
    </fill>
    <fill>
      <patternFill patternType="solid">
        <fgColor rgb="FFCFE2F3"/>
        <bgColor indexed="64"/>
      </patternFill>
    </fill>
    <fill>
      <patternFill patternType="solid">
        <fgColor rgb="FFCFE2F3"/>
        <bgColor indexed="64"/>
      </patternFill>
    </fill>
    <fill>
      <patternFill patternType="solid">
        <fgColor rgb="FF6CA1DF"/>
        <bgColor indexed="64"/>
      </patternFill>
    </fill>
    <fill>
      <patternFill patternType="solid">
        <fgColor rgb="FFCFE2F3"/>
        <bgColor indexed="64"/>
      </patternFill>
    </fill>
    <fill>
      <patternFill patternType="solid">
        <fgColor rgb="FF6CA1DF"/>
        <bgColor indexed="64"/>
      </patternFill>
    </fill>
    <fill>
      <patternFill patternType="solid">
        <fgColor rgb="FFCFE2F3"/>
        <bgColor indexed="64"/>
      </patternFill>
    </fill>
    <fill>
      <patternFill patternType="solid">
        <fgColor rgb="FFCFE2F3"/>
        <bgColor indexed="64"/>
      </patternFill>
    </fill>
    <fill>
      <patternFill patternType="solid">
        <fgColor rgb="FFD9EDFF"/>
        <bgColor indexed="64"/>
      </patternFill>
    </fill>
    <fill>
      <patternFill patternType="solid">
        <fgColor rgb="FFFFFFFF"/>
        <bgColor indexed="64"/>
      </patternFill>
    </fill>
    <fill>
      <patternFill patternType="solid">
        <fgColor rgb="FF6CA1DF"/>
        <bgColor indexed="64"/>
      </patternFill>
    </fill>
    <fill>
      <patternFill patternType="solid">
        <fgColor rgb="FFD9ED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9EC1DF"/>
        <bgColor indexed="64"/>
      </patternFill>
    </fill>
    <fill>
      <patternFill patternType="solid">
        <fgColor rgb="FF9EC1DF"/>
        <bgColor indexed="64"/>
      </patternFill>
    </fill>
    <fill>
      <patternFill patternType="solid">
        <fgColor rgb="FFD9EDF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249977111117893"/>
        <bgColor indexed="64"/>
      </patternFill>
    </fill>
  </fills>
  <borders count="37">
    <border>
      <left/>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3" fontId="79" fillId="0" borderId="0" applyFont="0" applyFill="0" applyBorder="0" applyAlignment="0" applyProtection="0"/>
    <xf numFmtId="44" fontId="79" fillId="0" borderId="0" applyFont="0" applyFill="0" applyBorder="0" applyAlignment="0" applyProtection="0"/>
  </cellStyleXfs>
  <cellXfs count="225">
    <xf numFmtId="0" fontId="0" fillId="0" borderId="0" xfId="0" applyAlignment="1">
      <alignment wrapText="1"/>
    </xf>
    <xf numFmtId="0" fontId="39" fillId="33" borderId="0" xfId="0" applyFont="1" applyFill="1" applyAlignment="1">
      <alignment horizontal="left"/>
    </xf>
    <xf numFmtId="0" fontId="12" fillId="0" borderId="9" xfId="0" applyFont="1" applyBorder="1" applyAlignment="1"/>
    <xf numFmtId="164" fontId="62" fillId="0" borderId="12" xfId="0" applyNumberFormat="1" applyFont="1" applyBorder="1" applyAlignment="1"/>
    <xf numFmtId="0" fontId="65" fillId="0" borderId="0" xfId="0" applyFont="1" applyBorder="1" applyAlignment="1"/>
    <xf numFmtId="164" fontId="19" fillId="0" borderId="3" xfId="0" applyNumberFormat="1" applyFont="1" applyBorder="1" applyAlignment="1"/>
    <xf numFmtId="0" fontId="42" fillId="35" borderId="0" xfId="0" applyFont="1" applyFill="1" applyBorder="1" applyAlignment="1"/>
    <xf numFmtId="164" fontId="53" fillId="44" borderId="3" xfId="0" applyNumberFormat="1" applyFont="1" applyFill="1" applyBorder="1" applyAlignment="1"/>
    <xf numFmtId="0" fontId="21" fillId="18" borderId="5" xfId="0" applyFont="1" applyFill="1" applyBorder="1" applyAlignment="1"/>
    <xf numFmtId="164" fontId="46" fillId="37" borderId="13" xfId="0" applyNumberFormat="1" applyFont="1" applyFill="1" applyBorder="1" applyAlignment="1"/>
    <xf numFmtId="0" fontId="50" fillId="40" borderId="0" xfId="0" applyFont="1" applyFill="1" applyBorder="1" applyAlignment="1">
      <alignment horizontal="left"/>
    </xf>
    <xf numFmtId="0" fontId="15" fillId="13" borderId="0" xfId="0" applyFont="1" applyFill="1" applyBorder="1" applyAlignment="1">
      <alignment horizontal="left"/>
    </xf>
    <xf numFmtId="0" fontId="44" fillId="36" borderId="0" xfId="0" applyFont="1" applyFill="1" applyBorder="1" applyAlignment="1">
      <alignment horizontal="left"/>
    </xf>
    <xf numFmtId="0" fontId="75" fillId="64" borderId="0" xfId="0" applyFont="1" applyFill="1" applyBorder="1" applyAlignment="1"/>
    <xf numFmtId="0" fontId="6" fillId="6" borderId="0" xfId="0" applyFont="1" applyFill="1" applyBorder="1" applyAlignment="1"/>
    <xf numFmtId="0" fontId="0" fillId="0" borderId="0" xfId="0" applyAlignment="1">
      <alignment vertical="center" wrapText="1"/>
    </xf>
    <xf numFmtId="0" fontId="33" fillId="27" borderId="7" xfId="0" applyFont="1" applyFill="1" applyBorder="1"/>
    <xf numFmtId="0" fontId="48" fillId="39" borderId="7" xfId="0" applyFont="1" applyFill="1" applyBorder="1"/>
    <xf numFmtId="0" fontId="61" fillId="54" borderId="7" xfId="0" applyFont="1" applyFill="1" applyBorder="1"/>
    <xf numFmtId="0" fontId="61" fillId="54" borderId="17" xfId="0" applyFont="1" applyFill="1" applyBorder="1"/>
    <xf numFmtId="164" fontId="27" fillId="21" borderId="19" xfId="0" applyNumberFormat="1" applyFont="1" applyFill="1" applyBorder="1"/>
    <xf numFmtId="0" fontId="2" fillId="33" borderId="0" xfId="0" applyFont="1" applyFill="1" applyAlignment="1">
      <alignment horizontal="left"/>
    </xf>
    <xf numFmtId="164" fontId="27" fillId="21" borderId="8" xfId="1" applyNumberFormat="1" applyFont="1" applyFill="1" applyBorder="1"/>
    <xf numFmtId="0" fontId="2" fillId="8" borderId="29"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5" fillId="9" borderId="8" xfId="0" applyNumberFormat="1" applyFont="1" applyFill="1" applyBorder="1"/>
    <xf numFmtId="7" fontId="3" fillId="68" borderId="19" xfId="2" applyNumberFormat="1" applyFont="1" applyFill="1" applyBorder="1" applyAlignment="1">
      <alignment horizontal="right" vertical="center"/>
    </xf>
    <xf numFmtId="7" fontId="3" fillId="68" borderId="18" xfId="2" applyNumberFormat="1" applyFont="1" applyFill="1" applyBorder="1" applyAlignment="1">
      <alignment horizontal="right" vertical="center"/>
    </xf>
    <xf numFmtId="0" fontId="36" fillId="29" borderId="27" xfId="0" applyFont="1" applyFill="1" applyBorder="1" applyAlignment="1"/>
    <xf numFmtId="0" fontId="2" fillId="30" borderId="0" xfId="0" applyFont="1" applyFill="1" applyAlignment="1"/>
    <xf numFmtId="0" fontId="58" fillId="50" borderId="0" xfId="0" applyFont="1" applyFill="1" applyAlignment="1"/>
    <xf numFmtId="165" fontId="73" fillId="63" borderId="10" xfId="0" applyNumberFormat="1" applyFont="1" applyFill="1" applyBorder="1" applyAlignment="1">
      <alignment horizontal="left"/>
    </xf>
    <xf numFmtId="0" fontId="26" fillId="20" borderId="4" xfId="0" applyFont="1" applyFill="1" applyBorder="1" applyAlignment="1">
      <alignment horizontal="right"/>
    </xf>
    <xf numFmtId="0" fontId="54" fillId="46" borderId="11" xfId="0" applyFont="1" applyFill="1" applyBorder="1" applyAlignment="1" applyProtection="1">
      <alignment horizontal="center" vertical="center"/>
      <protection locked="0"/>
    </xf>
    <xf numFmtId="164" fontId="55" fillId="47" borderId="8" xfId="0" applyNumberFormat="1" applyFont="1" applyFill="1" applyBorder="1" applyAlignment="1" applyProtection="1">
      <alignment wrapText="1"/>
      <protection locked="0"/>
    </xf>
    <xf numFmtId="0" fontId="49" fillId="0" borderId="11" xfId="0" applyFont="1" applyBorder="1" applyAlignment="1" applyProtection="1">
      <alignment horizontal="center"/>
      <protection locked="0"/>
    </xf>
    <xf numFmtId="0" fontId="2" fillId="69" borderId="11" xfId="0" applyFont="1" applyFill="1" applyBorder="1" applyAlignment="1">
      <alignment horizontal="center" vertical="center"/>
    </xf>
    <xf numFmtId="0" fontId="2" fillId="69" borderId="11" xfId="0" applyFont="1" applyFill="1" applyBorder="1" applyAlignment="1">
      <alignment horizontal="center" vertical="center" wrapText="1"/>
    </xf>
    <xf numFmtId="0" fontId="64" fillId="67" borderId="7" xfId="0" applyFont="1" applyFill="1" applyBorder="1"/>
    <xf numFmtId="164" fontId="63" fillId="71" borderId="8" xfId="0" applyNumberFormat="1" applyFont="1" applyFill="1" applyBorder="1"/>
    <xf numFmtId="0" fontId="0" fillId="70" borderId="0" xfId="0" applyFill="1" applyAlignment="1">
      <alignment wrapText="1"/>
    </xf>
    <xf numFmtId="0" fontId="5" fillId="4" borderId="7" xfId="0" applyFont="1" applyFill="1" applyBorder="1"/>
    <xf numFmtId="7" fontId="3" fillId="68" borderId="18" xfId="2" applyNumberFormat="1" applyFont="1" applyFill="1" applyBorder="1" applyAlignment="1" applyProtection="1">
      <alignment horizontal="right" vertical="center"/>
    </xf>
    <xf numFmtId="44" fontId="3" fillId="66" borderId="26" xfId="2" applyFont="1" applyFill="1" applyBorder="1" applyAlignment="1">
      <alignment horizontal="center" vertical="center"/>
    </xf>
    <xf numFmtId="44" fontId="3" fillId="45" borderId="26" xfId="2" applyFont="1" applyFill="1" applyBorder="1" applyAlignment="1">
      <alignment horizontal="center" vertical="center"/>
    </xf>
    <xf numFmtId="44" fontId="3" fillId="0" borderId="26" xfId="2" applyFont="1" applyBorder="1" applyAlignment="1">
      <alignment horizontal="center" vertical="center"/>
    </xf>
    <xf numFmtId="44" fontId="3" fillId="61" borderId="26" xfId="2" applyFont="1" applyFill="1" applyBorder="1" applyAlignment="1">
      <alignment horizontal="center" vertical="center"/>
    </xf>
    <xf numFmtId="44" fontId="3" fillId="5" borderId="26" xfId="2" applyFont="1" applyFill="1" applyBorder="1" applyAlignment="1">
      <alignment horizontal="center" vertical="center"/>
    </xf>
    <xf numFmtId="0" fontId="2" fillId="64" borderId="11" xfId="0" applyFont="1" applyFill="1" applyBorder="1" applyAlignment="1">
      <alignment horizontal="center" vertical="center" wrapText="1"/>
    </xf>
    <xf numFmtId="0" fontId="2" fillId="64" borderId="11" xfId="0" applyFont="1" applyFill="1" applyBorder="1" applyAlignment="1">
      <alignment horizontal="center" vertical="center"/>
    </xf>
    <xf numFmtId="0" fontId="43" fillId="67" borderId="10" xfId="0" applyFont="1" applyFill="1" applyBorder="1" applyAlignment="1"/>
    <xf numFmtId="0" fontId="5" fillId="67" borderId="6" xfId="0" applyFont="1" applyFill="1" applyBorder="1" applyAlignment="1">
      <alignment horizontal="right"/>
    </xf>
    <xf numFmtId="0" fontId="1" fillId="27" borderId="7" xfId="0" applyFont="1" applyFill="1" applyBorder="1" applyAlignment="1">
      <alignment horizontal="center"/>
    </xf>
    <xf numFmtId="0" fontId="1" fillId="0" borderId="0" xfId="0" applyFont="1" applyAlignment="1">
      <alignment wrapText="1"/>
    </xf>
    <xf numFmtId="0" fontId="2" fillId="0" borderId="36" xfId="0" applyFont="1" applyBorder="1" applyAlignment="1">
      <alignment wrapText="1"/>
    </xf>
    <xf numFmtId="0" fontId="4" fillId="0" borderId="11" xfId="0" applyFont="1" applyBorder="1" applyAlignment="1" applyProtection="1">
      <alignment horizontal="center"/>
      <protection locked="0"/>
    </xf>
    <xf numFmtId="0" fontId="38" fillId="46" borderId="11" xfId="0" applyFont="1" applyFill="1" applyBorder="1" applyAlignment="1" applyProtection="1">
      <alignment horizontal="center" vertical="center"/>
      <protection locked="0"/>
    </xf>
    <xf numFmtId="164" fontId="1" fillId="47" borderId="8" xfId="0" applyNumberFormat="1" applyFont="1" applyFill="1" applyBorder="1" applyAlignment="1" applyProtection="1">
      <alignment wrapText="1"/>
      <protection locked="0"/>
    </xf>
    <xf numFmtId="164" fontId="5" fillId="68" borderId="16" xfId="1" applyNumberFormat="1" applyFont="1" applyFill="1" applyBorder="1" applyProtection="1"/>
    <xf numFmtId="164" fontId="1" fillId="47" borderId="8" xfId="1" applyNumberFormat="1" applyFont="1" applyFill="1" applyBorder="1" applyAlignment="1" applyProtection="1">
      <alignment wrapText="1"/>
      <protection locked="0"/>
    </xf>
    <xf numFmtId="164" fontId="55" fillId="47" borderId="8" xfId="1" applyNumberFormat="1" applyFont="1" applyFill="1" applyBorder="1" applyAlignment="1" applyProtection="1">
      <alignment wrapText="1"/>
      <protection locked="0"/>
    </xf>
    <xf numFmtId="164" fontId="5" fillId="9" borderId="1" xfId="0" applyNumberFormat="1" applyFont="1" applyFill="1" applyBorder="1"/>
    <xf numFmtId="164" fontId="4" fillId="41" borderId="8" xfId="0" applyNumberFormat="1" applyFont="1" applyFill="1" applyBorder="1" applyProtection="1">
      <protection locked="0"/>
    </xf>
    <xf numFmtId="164" fontId="4" fillId="60" borderId="8" xfId="0" applyNumberFormat="1" applyFont="1" applyFill="1" applyBorder="1" applyProtection="1">
      <protection locked="0"/>
    </xf>
    <xf numFmtId="164" fontId="4" fillId="0" borderId="8" xfId="0" applyNumberFormat="1" applyFont="1" applyFill="1" applyBorder="1" applyProtection="1">
      <protection locked="0"/>
    </xf>
    <xf numFmtId="0" fontId="4" fillId="0" borderId="11" xfId="0" applyFont="1" applyBorder="1" applyAlignment="1" applyProtection="1">
      <alignment horizontal="center" wrapText="1"/>
      <protection locked="0"/>
    </xf>
    <xf numFmtId="0" fontId="4" fillId="62" borderId="11" xfId="0" applyFont="1" applyFill="1" applyBorder="1" applyAlignment="1" applyProtection="1">
      <alignment horizontal="center"/>
      <protection locked="0"/>
    </xf>
    <xf numFmtId="164" fontId="22" fillId="66" borderId="11" xfId="0" applyNumberFormat="1" applyFont="1" applyFill="1" applyBorder="1" applyAlignment="1" applyProtection="1">
      <alignment horizontal="center"/>
      <protection locked="0"/>
    </xf>
    <xf numFmtId="164" fontId="22" fillId="67" borderId="11" xfId="0" applyNumberFormat="1" applyFont="1" applyFill="1" applyBorder="1" applyAlignment="1" applyProtection="1">
      <alignment horizontal="center"/>
    </xf>
    <xf numFmtId="164" fontId="3" fillId="69" borderId="11" xfId="0" applyNumberFormat="1" applyFont="1" applyFill="1" applyBorder="1" applyAlignment="1">
      <alignment horizontal="center"/>
    </xf>
    <xf numFmtId="164" fontId="3" fillId="64" borderId="11" xfId="0" applyNumberFormat="1" applyFont="1" applyFill="1" applyBorder="1" applyAlignment="1">
      <alignment horizontal="center" vertical="center"/>
    </xf>
    <xf numFmtId="7" fontId="22" fillId="0" borderId="18" xfId="2" applyNumberFormat="1" applyFont="1" applyBorder="1" applyAlignment="1" applyProtection="1">
      <alignment horizontal="right" vertical="center"/>
      <protection locked="0"/>
    </xf>
    <xf numFmtId="49" fontId="4" fillId="0" borderId="11" xfId="0" applyNumberFormat="1" applyFont="1" applyBorder="1" applyAlignment="1" applyProtection="1">
      <alignment horizontal="center" wrapText="1"/>
      <protection locked="0"/>
    </xf>
    <xf numFmtId="49" fontId="4" fillId="32" borderId="11" xfId="0" applyNumberFormat="1" applyFont="1" applyFill="1" applyBorder="1" applyAlignment="1" applyProtection="1">
      <alignment horizontal="center" wrapText="1"/>
      <protection locked="0"/>
    </xf>
    <xf numFmtId="0" fontId="1" fillId="0" borderId="0" xfId="0" applyFont="1" applyAlignment="1">
      <alignment horizontal="right" wrapText="1"/>
    </xf>
    <xf numFmtId="44" fontId="3" fillId="66" borderId="0" xfId="2" applyFont="1" applyFill="1" applyBorder="1" applyAlignment="1">
      <alignment horizontal="center" vertical="center"/>
    </xf>
    <xf numFmtId="44" fontId="3" fillId="45" borderId="0" xfId="2" applyFont="1" applyFill="1" applyBorder="1" applyAlignment="1">
      <alignment horizontal="center" vertical="center"/>
    </xf>
    <xf numFmtId="44" fontId="3" fillId="0" borderId="0" xfId="2" applyFont="1" applyBorder="1" applyAlignment="1">
      <alignment horizontal="center" vertical="center"/>
    </xf>
    <xf numFmtId="44" fontId="3" fillId="61" borderId="0" xfId="2" applyFont="1" applyFill="1" applyBorder="1" applyAlignment="1">
      <alignment horizontal="center" vertical="center"/>
    </xf>
    <xf numFmtId="44" fontId="3" fillId="5" borderId="0" xfId="2" applyFont="1" applyFill="1" applyBorder="1" applyAlignment="1">
      <alignment horizontal="center" vertical="center"/>
    </xf>
    <xf numFmtId="0" fontId="77" fillId="0" borderId="0" xfId="0" applyFont="1" applyFill="1"/>
    <xf numFmtId="0" fontId="14" fillId="0" borderId="0" xfId="0" applyFont="1" applyFill="1"/>
    <xf numFmtId="44" fontId="3" fillId="0" borderId="0" xfId="2" applyFont="1" applyFill="1" applyBorder="1" applyAlignment="1">
      <alignment horizontal="center" vertical="center"/>
    </xf>
    <xf numFmtId="0" fontId="0" fillId="0" borderId="0" xfId="0" applyFill="1" applyAlignment="1">
      <alignment wrapText="1"/>
    </xf>
    <xf numFmtId="0" fontId="4" fillId="0" borderId="4"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2" fillId="67" borderId="11" xfId="0" applyFont="1" applyFill="1" applyBorder="1" applyAlignment="1">
      <alignment horizontal="center" vertical="center" wrapText="1"/>
    </xf>
    <xf numFmtId="0" fontId="2" fillId="67" borderId="11" xfId="0" applyFont="1" applyFill="1" applyBorder="1" applyAlignment="1">
      <alignment horizontal="left" vertical="center"/>
    </xf>
    <xf numFmtId="0" fontId="2" fillId="67" borderId="29" xfId="0" applyFont="1" applyFill="1" applyBorder="1" applyAlignment="1">
      <alignment horizontal="center" vertical="center"/>
    </xf>
    <xf numFmtId="0" fontId="5" fillId="55" borderId="11" xfId="0" applyFont="1" applyFill="1" applyBorder="1" applyAlignment="1">
      <alignment horizontal="left"/>
    </xf>
    <xf numFmtId="0" fontId="57" fillId="49" borderId="10" xfId="0" applyFont="1" applyFill="1" applyBorder="1" applyAlignment="1">
      <alignment horizontal="left"/>
    </xf>
    <xf numFmtId="0" fontId="16" fillId="14" borderId="4" xfId="0" applyFont="1" applyFill="1" applyBorder="1" applyAlignment="1">
      <alignment horizontal="center"/>
    </xf>
    <xf numFmtId="0" fontId="30" fillId="24" borderId="6" xfId="0" applyFont="1" applyFill="1" applyBorder="1" applyAlignment="1">
      <alignment horizontal="left"/>
    </xf>
    <xf numFmtId="0" fontId="78" fillId="70" borderId="0" xfId="0" applyFont="1" applyFill="1" applyBorder="1" applyAlignment="1">
      <alignment horizontal="left" wrapText="1"/>
    </xf>
    <xf numFmtId="0" fontId="78" fillId="70" borderId="26" xfId="0" applyFont="1" applyFill="1" applyBorder="1" applyAlignment="1">
      <alignment horizontal="left" wrapText="1"/>
    </xf>
    <xf numFmtId="0" fontId="5" fillId="67" borderId="11" xfId="0" applyFont="1" applyFill="1" applyBorder="1" applyAlignment="1">
      <alignment horizontal="left"/>
    </xf>
    <xf numFmtId="0" fontId="40" fillId="67" borderId="6" xfId="0" applyFont="1" applyFill="1" applyBorder="1" applyAlignment="1">
      <alignment horizontal="left"/>
    </xf>
    <xf numFmtId="0" fontId="5" fillId="67" borderId="6" xfId="0" applyFont="1" applyFill="1" applyBorder="1" applyAlignment="1">
      <alignment horizontal="center"/>
    </xf>
    <xf numFmtId="0" fontId="24" fillId="67" borderId="6" xfId="0" applyFont="1" applyFill="1" applyBorder="1" applyAlignment="1">
      <alignment horizontal="left"/>
    </xf>
    <xf numFmtId="0" fontId="25" fillId="67" borderId="11" xfId="0" applyFont="1" applyFill="1" applyBorder="1" applyAlignment="1">
      <alignment horizontal="left"/>
    </xf>
    <xf numFmtId="0" fontId="35" fillId="67" borderId="11" xfId="0" applyFont="1" applyFill="1" applyBorder="1" applyAlignment="1">
      <alignment horizontal="center"/>
    </xf>
    <xf numFmtId="0" fontId="25" fillId="67" borderId="4" xfId="0" applyFont="1" applyFill="1" applyBorder="1" applyAlignment="1">
      <alignment horizontal="left"/>
    </xf>
    <xf numFmtId="0" fontId="5" fillId="48" borderId="11" xfId="0" applyFont="1" applyFill="1" applyBorder="1" applyAlignment="1">
      <alignment horizontal="left"/>
    </xf>
    <xf numFmtId="0" fontId="47" fillId="38" borderId="10" xfId="0" applyFont="1" applyFill="1" applyBorder="1" applyAlignment="1">
      <alignment horizontal="left"/>
    </xf>
    <xf numFmtId="0" fontId="20" fillId="17" borderId="11" xfId="0" applyFont="1" applyFill="1" applyBorder="1" applyAlignment="1">
      <alignment horizontal="center"/>
    </xf>
    <xf numFmtId="0" fontId="56" fillId="48" borderId="11" xfId="0" applyFont="1" applyFill="1" applyBorder="1" applyAlignment="1">
      <alignment horizontal="left"/>
    </xf>
    <xf numFmtId="0" fontId="52" fillId="43" borderId="11" xfId="0" applyFont="1" applyFill="1" applyBorder="1" applyAlignment="1">
      <alignment horizontal="center"/>
    </xf>
    <xf numFmtId="0" fontId="67" fillId="55" borderId="11" xfId="0" applyFont="1" applyFill="1" applyBorder="1" applyAlignment="1">
      <alignment horizontal="left"/>
    </xf>
    <xf numFmtId="0" fontId="29" fillId="23" borderId="11" xfId="0" applyFont="1" applyFill="1" applyBorder="1" applyAlignment="1">
      <alignment horizontal="center"/>
    </xf>
    <xf numFmtId="0" fontId="60" fillId="52" borderId="4" xfId="0" applyFont="1" applyFill="1" applyBorder="1" applyAlignment="1">
      <alignment vertical="center"/>
    </xf>
    <xf numFmtId="0" fontId="31" fillId="25" borderId="10" xfId="0" applyFont="1" applyFill="1" applyBorder="1" applyAlignment="1">
      <alignment vertical="center"/>
    </xf>
    <xf numFmtId="0" fontId="22" fillId="0" borderId="10" xfId="0" applyFont="1" applyBorder="1" applyAlignment="1" applyProtection="1">
      <alignment horizontal="left" wrapText="1"/>
      <protection locked="0"/>
    </xf>
    <xf numFmtId="0" fontId="22" fillId="0" borderId="6" xfId="0" applyFont="1" applyBorder="1" applyAlignment="1" applyProtection="1">
      <alignment horizontal="center" wrapText="1"/>
      <protection locked="0"/>
    </xf>
    <xf numFmtId="0" fontId="22" fillId="0" borderId="6" xfId="0" applyFont="1" applyBorder="1" applyAlignment="1" applyProtection="1">
      <alignment horizontal="left" wrapText="1"/>
      <protection locked="0"/>
    </xf>
    <xf numFmtId="164" fontId="22" fillId="0" borderId="2" xfId="0" applyNumberFormat="1" applyFont="1" applyBorder="1" applyAlignment="1" applyProtection="1">
      <alignment horizontal="left" wrapText="1"/>
      <protection locked="0"/>
    </xf>
    <xf numFmtId="0" fontId="22" fillId="0" borderId="23" xfId="0" applyFont="1" applyBorder="1" applyAlignment="1" applyProtection="1">
      <alignment horizontal="left" wrapText="1"/>
      <protection locked="0"/>
    </xf>
    <xf numFmtId="0" fontId="22" fillId="0" borderId="23" xfId="0" applyFont="1" applyBorder="1" applyAlignment="1" applyProtection="1">
      <alignment horizontal="center" wrapText="1"/>
      <protection locked="0"/>
    </xf>
    <xf numFmtId="0" fontId="22" fillId="0" borderId="24" xfId="0" applyFont="1" applyBorder="1" applyAlignment="1" applyProtection="1">
      <alignment horizontal="left" wrapText="1"/>
      <protection locked="0"/>
    </xf>
    <xf numFmtId="164" fontId="22" fillId="0" borderId="25" xfId="0" applyNumberFormat="1" applyFont="1" applyBorder="1" applyAlignment="1" applyProtection="1">
      <alignment horizontal="left" wrapText="1"/>
      <protection locked="0"/>
    </xf>
    <xf numFmtId="0" fontId="3" fillId="68" borderId="11" xfId="2" applyNumberFormat="1" applyFont="1" applyFill="1" applyBorder="1" applyAlignment="1">
      <alignment horizontal="center" vertical="center"/>
    </xf>
    <xf numFmtId="0" fontId="3" fillId="67" borderId="11" xfId="2" applyNumberFormat="1" applyFont="1" applyFill="1" applyBorder="1" applyAlignment="1">
      <alignment horizontal="center" vertical="center"/>
    </xf>
    <xf numFmtId="43" fontId="4" fillId="0" borderId="4" xfId="0" applyNumberFormat="1" applyFont="1" applyBorder="1" applyAlignment="1" applyProtection="1">
      <alignment horizontal="left" wrapText="1"/>
      <protection locked="0"/>
    </xf>
    <xf numFmtId="43" fontId="4" fillId="0" borderId="10" xfId="0" applyNumberFormat="1" applyFont="1" applyBorder="1" applyAlignment="1" applyProtection="1">
      <alignment horizontal="left" wrapText="1"/>
      <protection locked="0"/>
    </xf>
    <xf numFmtId="14" fontId="4" fillId="0" borderId="4" xfId="0" applyNumberFormat="1"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51" fillId="31" borderId="4" xfId="0" applyFont="1" applyFill="1" applyBorder="1" applyAlignment="1" applyProtection="1">
      <alignment horizontal="center"/>
      <protection locked="0"/>
    </xf>
    <xf numFmtId="0" fontId="51" fillId="31" borderId="2" xfId="0" applyFont="1" applyFill="1" applyBorder="1" applyAlignment="1" applyProtection="1">
      <alignment horizontal="center"/>
      <protection locked="0"/>
    </xf>
    <xf numFmtId="14" fontId="51" fillId="31" borderId="4" xfId="0" applyNumberFormat="1" applyFont="1" applyFill="1" applyBorder="1" applyAlignment="1" applyProtection="1">
      <alignment horizontal="center"/>
      <protection locked="0"/>
    </xf>
    <xf numFmtId="0" fontId="77" fillId="65" borderId="0" xfId="0" applyFont="1" applyFill="1"/>
    <xf numFmtId="0" fontId="76" fillId="65" borderId="0" xfId="0" applyFont="1" applyFill="1"/>
    <xf numFmtId="0" fontId="68" fillId="56" borderId="0" xfId="0" applyFont="1" applyFill="1" applyAlignment="1">
      <alignment horizontal="center"/>
    </xf>
    <xf numFmtId="0" fontId="71" fillId="59" borderId="0" xfId="0" applyFont="1" applyFill="1" applyAlignment="1">
      <alignment horizontal="left"/>
    </xf>
    <xf numFmtId="0" fontId="77" fillId="12" borderId="0" xfId="0" applyFont="1" applyFill="1"/>
    <xf numFmtId="0" fontId="14" fillId="12" borderId="0" xfId="0" applyFont="1" applyFill="1"/>
    <xf numFmtId="0" fontId="41" fillId="34" borderId="0" xfId="0" applyFont="1" applyFill="1"/>
    <xf numFmtId="0" fontId="17" fillId="15" borderId="0" xfId="0" applyFont="1" applyFill="1"/>
    <xf numFmtId="0" fontId="7" fillId="70" borderId="0" xfId="0" applyFont="1" applyFill="1"/>
    <xf numFmtId="0" fontId="13" fillId="70" borderId="0" xfId="0" applyFont="1" applyFill="1"/>
    <xf numFmtId="0" fontId="45" fillId="70" borderId="0" xfId="0" applyFont="1" applyFill="1" applyAlignment="1">
      <alignment horizontal="center"/>
    </xf>
    <xf numFmtId="0" fontId="7" fillId="70" borderId="0" xfId="0" applyFont="1" applyFill="1" applyAlignment="1">
      <alignment horizontal="left"/>
    </xf>
    <xf numFmtId="0" fontId="66" fillId="70" borderId="0" xfId="0" applyFont="1" applyFill="1" applyBorder="1"/>
    <xf numFmtId="0" fontId="66" fillId="70" borderId="9" xfId="0" applyFont="1" applyFill="1" applyBorder="1"/>
    <xf numFmtId="164" fontId="69" fillId="70" borderId="9" xfId="0" applyNumberFormat="1" applyFont="1" applyFill="1" applyBorder="1"/>
    <xf numFmtId="0" fontId="2" fillId="67" borderId="33" xfId="0" applyFont="1" applyFill="1" applyBorder="1" applyAlignment="1">
      <alignment horizontal="center" vertical="center"/>
    </xf>
    <xf numFmtId="0" fontId="2" fillId="67" borderId="28" xfId="0" applyFont="1" applyFill="1" applyBorder="1" applyAlignment="1">
      <alignment horizontal="center" vertical="center"/>
    </xf>
    <xf numFmtId="164" fontId="2" fillId="67" borderId="34" xfId="0" applyNumberFormat="1" applyFont="1" applyFill="1" applyBorder="1" applyAlignment="1">
      <alignment horizontal="center"/>
    </xf>
    <xf numFmtId="164" fontId="2" fillId="67" borderId="35" xfId="0" applyNumberFormat="1" applyFont="1" applyFill="1" applyBorder="1" applyAlignment="1">
      <alignment horizontal="center"/>
    </xf>
    <xf numFmtId="0" fontId="2" fillId="0" borderId="4"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0" fontId="2" fillId="0" borderId="4" xfId="0" applyFont="1" applyFill="1" applyBorder="1" applyAlignment="1" applyProtection="1">
      <alignment horizontal="center"/>
      <protection locked="0"/>
    </xf>
    <xf numFmtId="0" fontId="37" fillId="0" borderId="10" xfId="0" applyFont="1" applyFill="1" applyBorder="1" applyAlignment="1" applyProtection="1">
      <alignment horizontal="center"/>
      <protection locked="0"/>
    </xf>
    <xf numFmtId="0" fontId="80" fillId="29" borderId="14" xfId="0" applyFont="1" applyFill="1" applyBorder="1" applyAlignment="1">
      <alignment horizontal="left"/>
    </xf>
    <xf numFmtId="0" fontId="80" fillId="29" borderId="15" xfId="0" applyFont="1" applyFill="1" applyBorder="1" applyAlignment="1">
      <alignment horizontal="left"/>
    </xf>
    <xf numFmtId="0" fontId="2" fillId="13" borderId="4" xfId="0" applyFont="1" applyFill="1" applyBorder="1" applyAlignment="1">
      <alignment horizontal="right"/>
    </xf>
    <xf numFmtId="0" fontId="15" fillId="13" borderId="10" xfId="0" applyFont="1" applyFill="1" applyBorder="1" applyAlignment="1">
      <alignment horizontal="right"/>
    </xf>
    <xf numFmtId="0" fontId="51" fillId="0" borderId="10" xfId="0" applyFont="1" applyBorder="1" applyAlignment="1" applyProtection="1">
      <alignment horizontal="center"/>
      <protection locked="0"/>
    </xf>
    <xf numFmtId="0" fontId="51" fillId="0" borderId="6" xfId="0" applyFont="1" applyBorder="1" applyAlignment="1" applyProtection="1">
      <alignment horizontal="center"/>
      <protection locked="0"/>
    </xf>
    <xf numFmtId="14" fontId="51" fillId="0" borderId="10" xfId="0" applyNumberFormat="1" applyFont="1" applyBorder="1" applyAlignment="1" applyProtection="1">
      <alignment horizontal="center"/>
      <protection locked="0"/>
    </xf>
    <xf numFmtId="0" fontId="60" fillId="52" borderId="4" xfId="0" applyFont="1" applyFill="1" applyBorder="1" applyAlignment="1">
      <alignment horizontal="left" vertical="center"/>
    </xf>
    <xf numFmtId="0" fontId="60" fillId="52" borderId="6" xfId="0" applyFont="1" applyFill="1" applyBorder="1" applyAlignment="1">
      <alignment horizontal="left" vertical="center"/>
    </xf>
    <xf numFmtId="0" fontId="2" fillId="67" borderId="11" xfId="0" applyFont="1" applyFill="1" applyBorder="1" applyAlignment="1">
      <alignment horizontal="left" vertical="center" wrapText="1"/>
    </xf>
    <xf numFmtId="0" fontId="2" fillId="67" borderId="10" xfId="0" applyFont="1" applyFill="1" applyBorder="1" applyAlignment="1">
      <alignment horizontal="left" vertical="center"/>
    </xf>
    <xf numFmtId="0" fontId="1" fillId="67" borderId="11" xfId="0" applyFont="1" applyFill="1" applyBorder="1" applyAlignment="1">
      <alignment horizontal="left" vertical="center"/>
    </xf>
    <xf numFmtId="0" fontId="2" fillId="67" borderId="11" xfId="0" applyFont="1" applyFill="1" applyBorder="1" applyAlignment="1">
      <alignment horizontal="center" vertical="center"/>
    </xf>
    <xf numFmtId="0" fontId="5" fillId="67" borderId="11" xfId="0" applyFont="1" applyFill="1" applyBorder="1" applyAlignment="1">
      <alignment horizontal="center" vertical="center" wrapText="1"/>
    </xf>
    <xf numFmtId="0" fontId="5" fillId="67" borderId="29" xfId="0" applyFont="1" applyFill="1" applyBorder="1" applyAlignment="1">
      <alignment horizontal="center" vertical="center"/>
    </xf>
    <xf numFmtId="0" fontId="2" fillId="64" borderId="11" xfId="0" applyFont="1" applyFill="1" applyBorder="1" applyAlignment="1">
      <alignment horizontal="center" vertic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18" fillId="16" borderId="6" xfId="0" applyFont="1" applyFill="1" applyBorder="1" applyAlignment="1">
      <alignment horizontal="center"/>
    </xf>
    <xf numFmtId="0" fontId="67" fillId="55" borderId="18" xfId="0" applyFont="1" applyFill="1" applyBorder="1" applyAlignment="1">
      <alignment horizontal="left"/>
    </xf>
    <xf numFmtId="0" fontId="29" fillId="23" borderId="18" xfId="0" applyFont="1" applyFill="1" applyBorder="1" applyAlignment="1">
      <alignment horizontal="center"/>
    </xf>
    <xf numFmtId="0" fontId="2" fillId="8" borderId="28" xfId="0" applyFont="1" applyFill="1" applyBorder="1" applyAlignment="1">
      <alignment horizontal="center" vertical="center" wrapText="1"/>
    </xf>
    <xf numFmtId="0" fontId="9" fillId="8" borderId="29" xfId="0" applyFont="1" applyFill="1" applyBorder="1" applyAlignment="1">
      <alignment horizontal="center" vertical="center"/>
    </xf>
    <xf numFmtId="7" fontId="22" fillId="66" borderId="17" xfId="2" applyNumberFormat="1" applyFont="1" applyFill="1" applyBorder="1" applyAlignment="1" applyProtection="1">
      <alignment horizontal="right" vertical="center"/>
      <protection locked="0"/>
    </xf>
    <xf numFmtId="7" fontId="22" fillId="45" borderId="18" xfId="2" applyNumberFormat="1" applyFont="1" applyFill="1" applyBorder="1" applyAlignment="1" applyProtection="1">
      <alignment horizontal="right" vertical="center"/>
      <protection locked="0"/>
    </xf>
    <xf numFmtId="165" fontId="82" fillId="70" borderId="26" xfId="0" applyNumberFormat="1" applyFont="1" applyFill="1" applyBorder="1" applyAlignment="1">
      <alignment horizontal="left"/>
    </xf>
    <xf numFmtId="0" fontId="82" fillId="70" borderId="26" xfId="0" applyFont="1" applyFill="1" applyBorder="1" applyAlignment="1">
      <alignment horizontal="left"/>
    </xf>
    <xf numFmtId="164" fontId="82" fillId="70" borderId="26" xfId="0" applyNumberFormat="1" applyFont="1" applyFill="1" applyBorder="1" applyAlignment="1">
      <alignment horizontal="left"/>
    </xf>
    <xf numFmtId="0" fontId="11" fillId="11" borderId="8" xfId="0" applyFont="1" applyFill="1" applyBorder="1" applyAlignment="1">
      <alignment horizontal="left"/>
    </xf>
    <xf numFmtId="0" fontId="32" fillId="26" borderId="6" xfId="0" applyFont="1" applyFill="1" applyBorder="1" applyAlignment="1">
      <alignment horizontal="left"/>
    </xf>
    <xf numFmtId="0" fontId="72" fillId="0" borderId="10" xfId="0" applyFont="1" applyBorder="1" applyAlignment="1" applyProtection="1">
      <alignment horizontal="left" wrapText="1"/>
      <protection locked="0"/>
    </xf>
    <xf numFmtId="0" fontId="4" fillId="0" borderId="4"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77" fillId="68" borderId="11" xfId="0" applyFont="1" applyFill="1" applyBorder="1"/>
    <xf numFmtId="0" fontId="14" fillId="68" borderId="11" xfId="0" applyFont="1" applyFill="1" applyBorder="1"/>
    <xf numFmtId="0" fontId="3" fillId="70" borderId="7" xfId="0" applyFont="1" applyFill="1" applyBorder="1" applyAlignment="1">
      <alignment vertical="center" wrapText="1"/>
    </xf>
    <xf numFmtId="0" fontId="3" fillId="70" borderId="11" xfId="0" applyFont="1" applyFill="1" applyBorder="1" applyAlignment="1">
      <alignment horizontal="center" vertical="center" wrapText="1"/>
    </xf>
    <xf numFmtId="0" fontId="3" fillId="70" borderId="11" xfId="0" applyFont="1" applyFill="1" applyBorder="1" applyAlignment="1">
      <alignment horizontal="left" vertical="center" wrapText="1"/>
    </xf>
    <xf numFmtId="164" fontId="3" fillId="70" borderId="8" xfId="0" applyNumberFormat="1" applyFont="1" applyFill="1" applyBorder="1" applyAlignment="1">
      <alignment horizontal="center" vertical="center" wrapText="1"/>
    </xf>
    <xf numFmtId="0" fontId="4" fillId="0" borderId="10" xfId="0" applyFont="1" applyBorder="1" applyProtection="1"/>
    <xf numFmtId="0" fontId="23" fillId="0" borderId="6" xfId="0" applyFont="1" applyBorder="1" applyAlignment="1" applyProtection="1">
      <alignment horizontal="center"/>
    </xf>
    <xf numFmtId="0" fontId="74" fillId="0" borderId="10" xfId="0" applyFont="1" applyBorder="1" applyAlignment="1" applyProtection="1">
      <alignment horizontal="left"/>
    </xf>
    <xf numFmtId="0" fontId="5" fillId="52" borderId="4" xfId="0" applyFont="1" applyFill="1" applyBorder="1" applyAlignment="1">
      <alignment horizontal="left" vertical="center"/>
    </xf>
    <xf numFmtId="0" fontId="5" fillId="52" borderId="10" xfId="0" applyFont="1" applyFill="1" applyBorder="1" applyAlignment="1">
      <alignment horizontal="left" vertical="center"/>
    </xf>
    <xf numFmtId="0" fontId="3" fillId="69" borderId="11" xfId="0" applyFont="1" applyFill="1" applyBorder="1" applyAlignment="1">
      <alignment horizontal="center" vertical="center"/>
    </xf>
    <xf numFmtId="0" fontId="22" fillId="69" borderId="11" xfId="0" applyFont="1" applyFill="1" applyBorder="1" applyAlignment="1">
      <alignment horizontal="center" vertical="center"/>
    </xf>
    <xf numFmtId="0" fontId="51" fillId="42" borderId="0" xfId="0" applyFont="1" applyFill="1" applyBorder="1"/>
    <xf numFmtId="0" fontId="28" fillId="22" borderId="0" xfId="0" applyFont="1" applyFill="1" applyBorder="1"/>
    <xf numFmtId="0" fontId="22" fillId="19" borderId="0" xfId="0" applyFont="1" applyFill="1" applyBorder="1" applyAlignment="1">
      <alignment horizontal="center"/>
    </xf>
    <xf numFmtId="0" fontId="34" fillId="28" borderId="0" xfId="0" applyFont="1" applyFill="1" applyBorder="1" applyAlignment="1">
      <alignment horizontal="left"/>
    </xf>
    <xf numFmtId="164" fontId="10" fillId="10" borderId="0" xfId="0" applyNumberFormat="1" applyFont="1" applyFill="1" applyBorder="1"/>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58" borderId="21" xfId="0" applyFont="1" applyFill="1" applyBorder="1" applyAlignment="1">
      <alignment horizontal="left"/>
    </xf>
    <xf numFmtId="164" fontId="3" fillId="53" borderId="22" xfId="0" applyNumberFormat="1" applyFont="1" applyFill="1" applyBorder="1" applyAlignment="1">
      <alignment horizontal="center"/>
    </xf>
    <xf numFmtId="0" fontId="3" fillId="64" borderId="11" xfId="0" applyFont="1" applyFill="1" applyBorder="1"/>
    <xf numFmtId="0" fontId="22" fillId="64" borderId="11" xfId="0" applyFont="1" applyFill="1" applyBorder="1"/>
    <xf numFmtId="0" fontId="56" fillId="48" borderId="4" xfId="0" applyFont="1" applyFill="1" applyBorder="1" applyAlignment="1">
      <alignment horizontal="left"/>
    </xf>
    <xf numFmtId="0" fontId="59" fillId="51" borderId="6" xfId="0" applyFont="1" applyFill="1" applyBorder="1" applyAlignment="1">
      <alignment horizontal="left"/>
    </xf>
    <xf numFmtId="0" fontId="8" fillId="7" borderId="6" xfId="0" applyFont="1" applyFill="1" applyBorder="1" applyAlignment="1">
      <alignment horizontal="center"/>
    </xf>
    <xf numFmtId="0" fontId="3" fillId="58" borderId="11" xfId="0" applyFont="1" applyFill="1" applyBorder="1" applyAlignment="1">
      <alignment horizontal="center"/>
    </xf>
    <xf numFmtId="0" fontId="70" fillId="57" borderId="4" xfId="0" applyFont="1" applyFill="1" applyBorder="1" applyAlignment="1" applyProtection="1">
      <alignment horizontal="left"/>
    </xf>
    <xf numFmtId="0" fontId="70" fillId="57" borderId="2" xfId="0" applyFont="1" applyFill="1" applyBorder="1" applyAlignment="1" applyProtection="1">
      <alignment horizontal="left"/>
    </xf>
    <xf numFmtId="0" fontId="4" fillId="0" borderId="4" xfId="0" applyFont="1" applyFill="1" applyBorder="1" applyAlignment="1" applyProtection="1">
      <alignment horizontal="left"/>
      <protection locked="0"/>
    </xf>
    <xf numFmtId="0" fontId="4" fillId="0" borderId="6" xfId="0" applyFont="1" applyFill="1" applyBorder="1" applyAlignment="1" applyProtection="1">
      <alignment horizontal="left"/>
      <protection locked="0"/>
    </xf>
    <xf numFmtId="0" fontId="4" fillId="0" borderId="10" xfId="0" applyFont="1" applyFill="1" applyBorder="1" applyAlignment="1" applyProtection="1">
      <alignment horizontal="left"/>
      <protection locked="0"/>
    </xf>
    <xf numFmtId="0" fontId="5" fillId="67" borderId="4" xfId="0" applyFont="1" applyFill="1" applyBorder="1" applyAlignment="1">
      <alignment horizontal="left"/>
    </xf>
    <xf numFmtId="0" fontId="5" fillId="67" borderId="6" xfId="0" applyFont="1" applyFill="1" applyBorder="1" applyAlignment="1">
      <alignment horizontal="left"/>
    </xf>
    <xf numFmtId="0" fontId="2" fillId="30" borderId="4" xfId="0" applyFont="1" applyFill="1" applyBorder="1" applyAlignment="1">
      <alignment horizontal="left"/>
    </xf>
    <xf numFmtId="0" fontId="2" fillId="30" borderId="10" xfId="0" applyFont="1" applyFill="1" applyBorder="1" applyAlignment="1">
      <alignment horizontal="left"/>
    </xf>
    <xf numFmtId="0" fontId="2" fillId="30" borderId="11" xfId="0" applyFont="1" applyFill="1" applyBorder="1" applyAlignment="1">
      <alignment horizontal="left"/>
    </xf>
  </cellXfs>
  <cellStyles count="3">
    <cellStyle name="Comma" xfId="1" builtinId="3"/>
    <cellStyle name="Currency" xfId="2" builtinId="4"/>
    <cellStyle name="Normal" xfId="0" builtinId="0"/>
  </cellStyles>
  <dxfs count="2">
    <dxf>
      <font>
        <color rgb="FF85200C"/>
      </font>
    </dxf>
    <dxf>
      <font>
        <color rgb="FF85200C"/>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828675</xdr:colOff>
      <xdr:row>0</xdr:row>
      <xdr:rowOff>0</xdr:rowOff>
    </xdr:from>
    <xdr:ext cx="2143126" cy="771524"/>
    <xdr:pic>
      <xdr:nvPicPr>
        <xdr:cNvPr id="2" name="image00.jpg"/>
        <xdr:cNvPicPr preferRelativeResize="0"/>
      </xdr:nvPicPr>
      <xdr:blipFill>
        <a:blip xmlns:r="http://schemas.openxmlformats.org/officeDocument/2006/relationships" r:embed="rId1" cstate="print"/>
        <a:stretch>
          <a:fillRect/>
        </a:stretch>
      </xdr:blipFill>
      <xdr:spPr>
        <a:xfrm>
          <a:off x="6953250" y="0"/>
          <a:ext cx="2143126" cy="771524"/>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M98"/>
  <sheetViews>
    <sheetView showGridLines="0" tabSelected="1" zoomScale="75" zoomScaleNormal="75" workbookViewId="0">
      <selection activeCell="D15" sqref="D15"/>
    </sheetView>
  </sheetViews>
  <sheetFormatPr defaultColWidth="17.140625" defaultRowHeight="12.75" customHeight="1"/>
  <cols>
    <col min="1" max="1" width="3" bestFit="1" customWidth="1"/>
    <col min="2" max="2" width="19.28515625" customWidth="1"/>
    <col min="3" max="3" width="20.28515625" customWidth="1"/>
    <col min="4" max="4" width="15.5703125" customWidth="1"/>
    <col min="5" max="5" width="23.140625" customWidth="1"/>
    <col min="6" max="6" width="16.85546875" customWidth="1"/>
    <col min="7" max="7" width="13.5703125" customWidth="1"/>
    <col min="8" max="8" width="14.5703125" customWidth="1"/>
    <col min="9" max="9" width="16.140625" customWidth="1"/>
  </cols>
  <sheetData>
    <row r="1" spans="1:9" ht="15" customHeight="1">
      <c r="A1" s="130" t="s">
        <v>0</v>
      </c>
      <c r="B1" s="131"/>
      <c r="C1" s="132"/>
      <c r="D1" s="132"/>
      <c r="E1" s="133"/>
      <c r="F1" s="10"/>
      <c r="G1" s="10"/>
      <c r="H1" s="2"/>
      <c r="I1" s="3"/>
    </row>
    <row r="2" spans="1:9" ht="15" customHeight="1">
      <c r="A2" s="30" t="s">
        <v>54</v>
      </c>
      <c r="B2" s="31"/>
      <c r="C2" s="151" t="s">
        <v>180</v>
      </c>
      <c r="D2" s="152"/>
      <c r="E2" s="155" t="s">
        <v>56</v>
      </c>
      <c r="F2" s="156"/>
      <c r="G2" s="11"/>
      <c r="H2" s="4"/>
      <c r="I2" s="5"/>
    </row>
    <row r="3" spans="1:9" ht="15" customHeight="1">
      <c r="A3" s="134" t="s">
        <v>34</v>
      </c>
      <c r="B3" s="135"/>
      <c r="C3" s="149" t="s">
        <v>144</v>
      </c>
      <c r="D3" s="150"/>
      <c r="E3" s="33" t="s">
        <v>1</v>
      </c>
      <c r="F3" s="32">
        <f ca="1">NOW()</f>
        <v>42130.800505324078</v>
      </c>
      <c r="G3" s="13"/>
      <c r="H3" s="6"/>
      <c r="I3" s="7"/>
    </row>
    <row r="4" spans="1:9" ht="15" customHeight="1">
      <c r="A4" s="136" t="s">
        <v>2</v>
      </c>
      <c r="B4" s="137"/>
      <c r="C4" s="21" t="s">
        <v>36</v>
      </c>
      <c r="D4" s="1"/>
      <c r="E4" s="1"/>
      <c r="F4" s="12"/>
      <c r="G4" s="14"/>
      <c r="H4" s="8"/>
      <c r="I4" s="9"/>
    </row>
    <row r="5" spans="1:9" ht="15" customHeight="1" thickBot="1">
      <c r="A5" s="138" t="s">
        <v>163</v>
      </c>
      <c r="B5" s="139"/>
      <c r="C5" s="139"/>
      <c r="D5" s="140"/>
      <c r="E5" s="141"/>
      <c r="F5" s="139"/>
      <c r="G5" s="142"/>
      <c r="H5" s="143"/>
      <c r="I5" s="144"/>
    </row>
    <row r="6" spans="1:9" ht="15" customHeight="1">
      <c r="A6" s="29"/>
      <c r="B6" s="153" t="s">
        <v>165</v>
      </c>
      <c r="C6" s="153"/>
      <c r="D6" s="153"/>
      <c r="E6" s="153"/>
      <c r="F6" s="153"/>
      <c r="G6" s="153"/>
      <c r="H6" s="153"/>
      <c r="I6" s="154"/>
    </row>
    <row r="7" spans="1:9" ht="13.5" customHeight="1">
      <c r="A7" s="145" t="s">
        <v>3</v>
      </c>
      <c r="B7" s="162" t="s">
        <v>55</v>
      </c>
      <c r="C7" s="163"/>
      <c r="D7" s="87" t="s">
        <v>4</v>
      </c>
      <c r="E7" s="165" t="s">
        <v>5</v>
      </c>
      <c r="F7" s="87" t="s">
        <v>7</v>
      </c>
      <c r="G7" s="166" t="s">
        <v>6</v>
      </c>
      <c r="H7" s="87" t="s">
        <v>8</v>
      </c>
      <c r="I7" s="147" t="s">
        <v>28</v>
      </c>
    </row>
    <row r="8" spans="1:9" ht="13.5" customHeight="1">
      <c r="A8" s="146"/>
      <c r="B8" s="164"/>
      <c r="C8" s="164"/>
      <c r="D8" s="89"/>
      <c r="E8" s="165"/>
      <c r="F8" s="88"/>
      <c r="G8" s="167"/>
      <c r="H8" s="89"/>
      <c r="I8" s="148"/>
    </row>
    <row r="9" spans="1:9" ht="15.75" customHeight="1">
      <c r="A9" s="16">
        <v>1</v>
      </c>
      <c r="B9" s="125" t="s">
        <v>181</v>
      </c>
      <c r="C9" s="126"/>
      <c r="D9" s="56" t="s">
        <v>166</v>
      </c>
      <c r="E9" s="66" t="s">
        <v>167</v>
      </c>
      <c r="F9" s="73" t="s">
        <v>182</v>
      </c>
      <c r="G9" s="57" t="s">
        <v>168</v>
      </c>
      <c r="H9" s="57"/>
      <c r="I9" s="58">
        <v>20</v>
      </c>
    </row>
    <row r="10" spans="1:9" ht="15.75" customHeight="1">
      <c r="A10" s="16">
        <v>2</v>
      </c>
      <c r="B10" s="124" t="s">
        <v>201</v>
      </c>
      <c r="C10" s="123"/>
      <c r="D10" s="56" t="s">
        <v>166</v>
      </c>
      <c r="E10" s="66" t="s">
        <v>177</v>
      </c>
      <c r="F10" s="73" t="s">
        <v>178</v>
      </c>
      <c r="G10" s="57" t="s">
        <v>176</v>
      </c>
      <c r="H10" s="57"/>
      <c r="I10" s="60">
        <v>40</v>
      </c>
    </row>
    <row r="11" spans="1:9" ht="15.75" customHeight="1">
      <c r="A11" s="16">
        <v>3</v>
      </c>
      <c r="B11" s="122" t="s">
        <v>202</v>
      </c>
      <c r="C11" s="123"/>
      <c r="D11" s="56" t="s">
        <v>173</v>
      </c>
      <c r="E11" s="66" t="s">
        <v>183</v>
      </c>
      <c r="F11" s="73" t="s">
        <v>203</v>
      </c>
      <c r="G11" s="57" t="s">
        <v>176</v>
      </c>
      <c r="H11" s="57"/>
      <c r="I11" s="60">
        <v>435.91</v>
      </c>
    </row>
    <row r="12" spans="1:9" ht="15.75" customHeight="1">
      <c r="A12" s="16">
        <v>4</v>
      </c>
      <c r="B12" s="122" t="s">
        <v>184</v>
      </c>
      <c r="C12" s="123"/>
      <c r="D12" s="56" t="s">
        <v>173</v>
      </c>
      <c r="E12" s="66" t="s">
        <v>185</v>
      </c>
      <c r="F12" s="73" t="s">
        <v>186</v>
      </c>
      <c r="G12" s="57" t="s">
        <v>176</v>
      </c>
      <c r="H12" s="57"/>
      <c r="I12" s="60">
        <v>208.19</v>
      </c>
    </row>
    <row r="13" spans="1:9" ht="15.75" customHeight="1">
      <c r="A13" s="16">
        <v>5</v>
      </c>
      <c r="B13" s="122" t="s">
        <v>200</v>
      </c>
      <c r="C13" s="123"/>
      <c r="D13" s="56" t="s">
        <v>169</v>
      </c>
      <c r="E13" s="66" t="s">
        <v>172</v>
      </c>
      <c r="F13" s="73" t="s">
        <v>204</v>
      </c>
      <c r="G13" s="57"/>
      <c r="H13" s="57"/>
      <c r="I13" s="60">
        <v>82.16</v>
      </c>
    </row>
    <row r="14" spans="1:9" ht="15.75" customHeight="1">
      <c r="A14" s="16">
        <v>6</v>
      </c>
      <c r="B14" s="122" t="s">
        <v>187</v>
      </c>
      <c r="C14" s="123"/>
      <c r="D14" s="56" t="s">
        <v>169</v>
      </c>
      <c r="E14" s="66" t="s">
        <v>170</v>
      </c>
      <c r="F14" s="73" t="s">
        <v>188</v>
      </c>
      <c r="G14" s="57"/>
      <c r="H14" s="57"/>
      <c r="I14" s="60">
        <v>7.0000000000000007E-2</v>
      </c>
    </row>
    <row r="15" spans="1:9" ht="15.75" customHeight="1">
      <c r="A15" s="16">
        <v>7</v>
      </c>
      <c r="B15" s="122" t="s">
        <v>205</v>
      </c>
      <c r="C15" s="123"/>
      <c r="D15" s="56" t="s">
        <v>166</v>
      </c>
      <c r="E15" s="66" t="s">
        <v>167</v>
      </c>
      <c r="F15" s="73" t="s">
        <v>189</v>
      </c>
      <c r="G15" s="57" t="s">
        <v>168</v>
      </c>
      <c r="H15" s="57"/>
      <c r="I15" s="60">
        <v>20</v>
      </c>
    </row>
    <row r="16" spans="1:9" ht="15.75" customHeight="1">
      <c r="A16" s="16">
        <v>8</v>
      </c>
      <c r="B16" s="122" t="s">
        <v>206</v>
      </c>
      <c r="C16" s="123"/>
      <c r="D16" s="56" t="s">
        <v>166</v>
      </c>
      <c r="E16" s="66" t="s">
        <v>171</v>
      </c>
      <c r="F16" s="73" t="s">
        <v>190</v>
      </c>
      <c r="G16" s="57" t="s">
        <v>168</v>
      </c>
      <c r="H16" s="57"/>
      <c r="I16" s="58">
        <v>55</v>
      </c>
    </row>
    <row r="17" spans="1:13" ht="15.75" customHeight="1">
      <c r="A17" s="16">
        <v>9</v>
      </c>
      <c r="B17" s="122" t="s">
        <v>207</v>
      </c>
      <c r="C17" s="123"/>
      <c r="D17" s="56" t="s">
        <v>169</v>
      </c>
      <c r="E17" s="66" t="s">
        <v>170</v>
      </c>
      <c r="F17" s="73" t="s">
        <v>191</v>
      </c>
      <c r="G17" s="57"/>
      <c r="H17" s="57"/>
      <c r="I17" s="60">
        <v>1.1000000000000001</v>
      </c>
    </row>
    <row r="18" spans="1:13" ht="15.75" customHeight="1">
      <c r="A18" s="16">
        <v>10</v>
      </c>
      <c r="B18" s="122" t="s">
        <v>208</v>
      </c>
      <c r="C18" s="123"/>
      <c r="D18" s="56" t="s">
        <v>166</v>
      </c>
      <c r="E18" s="66" t="s">
        <v>192</v>
      </c>
      <c r="F18" s="73" t="s">
        <v>193</v>
      </c>
      <c r="G18" s="57"/>
      <c r="H18" s="57"/>
      <c r="I18" s="60">
        <v>5.94</v>
      </c>
    </row>
    <row r="19" spans="1:13" ht="15.75" customHeight="1">
      <c r="A19" s="16">
        <v>11</v>
      </c>
      <c r="B19" s="85" t="s">
        <v>194</v>
      </c>
      <c r="C19" s="86"/>
      <c r="D19" s="56" t="s">
        <v>166</v>
      </c>
      <c r="E19" s="66" t="s">
        <v>195</v>
      </c>
      <c r="F19" s="73" t="s">
        <v>196</v>
      </c>
      <c r="G19" s="57"/>
      <c r="H19" s="57"/>
      <c r="I19" s="58">
        <v>217.9</v>
      </c>
    </row>
    <row r="20" spans="1:13" ht="15.75" customHeight="1">
      <c r="A20" s="53">
        <v>12</v>
      </c>
      <c r="B20" s="85" t="s">
        <v>197</v>
      </c>
      <c r="C20" s="86"/>
      <c r="D20" s="56" t="s">
        <v>166</v>
      </c>
      <c r="E20" s="66" t="s">
        <v>195</v>
      </c>
      <c r="F20" s="73" t="s">
        <v>196</v>
      </c>
      <c r="G20" s="57"/>
      <c r="H20" s="57"/>
      <c r="I20" s="58">
        <v>217.89</v>
      </c>
      <c r="K20" s="54"/>
    </row>
    <row r="21" spans="1:13" ht="15.75" customHeight="1">
      <c r="A21" s="17"/>
      <c r="B21" s="103" t="s">
        <v>159</v>
      </c>
      <c r="C21" s="104"/>
      <c r="D21" s="105"/>
      <c r="E21" s="106"/>
      <c r="F21" s="107"/>
      <c r="G21" s="106"/>
      <c r="H21" s="105"/>
      <c r="I21" s="26">
        <f>SUM(I9:I20)+I97</f>
        <v>1309.9100000000003</v>
      </c>
    </row>
    <row r="22" spans="1:13" ht="15.75" customHeight="1">
      <c r="A22" s="42" t="s">
        <v>10</v>
      </c>
      <c r="B22" s="108" t="s">
        <v>11</v>
      </c>
      <c r="C22" s="108"/>
      <c r="D22" s="109"/>
      <c r="E22" s="108"/>
      <c r="F22" s="108"/>
      <c r="G22" s="108"/>
      <c r="H22" s="108"/>
      <c r="I22" s="59">
        <f>F54</f>
        <v>16907.64</v>
      </c>
    </row>
    <row r="23" spans="1:13" ht="15.75" customHeight="1">
      <c r="A23" s="42" t="s">
        <v>12</v>
      </c>
      <c r="B23" s="182" t="s">
        <v>13</v>
      </c>
      <c r="C23" s="93"/>
      <c r="D23" s="172"/>
      <c r="E23" s="93"/>
      <c r="F23" s="93"/>
      <c r="G23" s="93"/>
      <c r="H23" s="183"/>
      <c r="I23" s="40"/>
      <c r="M23" s="54"/>
    </row>
    <row r="24" spans="1:13" ht="15.75" customHeight="1">
      <c r="A24" s="39"/>
      <c r="B24" s="96" t="s">
        <v>47</v>
      </c>
      <c r="C24" s="97"/>
      <c r="D24" s="98"/>
      <c r="E24" s="97"/>
      <c r="F24" s="97"/>
      <c r="G24" s="97"/>
      <c r="H24" s="99"/>
      <c r="I24" s="63"/>
    </row>
    <row r="25" spans="1:13" ht="15.75" customHeight="1">
      <c r="A25" s="39"/>
      <c r="B25" s="96" t="s">
        <v>48</v>
      </c>
      <c r="C25" s="97"/>
      <c r="D25" s="98"/>
      <c r="E25" s="97"/>
      <c r="F25" s="97"/>
      <c r="G25" s="97"/>
      <c r="H25" s="99"/>
      <c r="I25" s="63"/>
    </row>
    <row r="26" spans="1:13" ht="15.75" customHeight="1">
      <c r="A26" s="39"/>
      <c r="B26" s="96" t="s">
        <v>49</v>
      </c>
      <c r="C26" s="100"/>
      <c r="D26" s="101"/>
      <c r="E26" s="100"/>
      <c r="F26" s="100"/>
      <c r="G26" s="100"/>
      <c r="H26" s="102"/>
      <c r="I26" s="63"/>
    </row>
    <row r="27" spans="1:13" ht="15.75" customHeight="1">
      <c r="A27" s="39"/>
      <c r="B27" s="96" t="s">
        <v>50</v>
      </c>
      <c r="C27" s="97"/>
      <c r="D27" s="98"/>
      <c r="E27" s="97"/>
      <c r="F27" s="97"/>
      <c r="G27" s="97"/>
      <c r="H27" s="99"/>
      <c r="I27" s="63"/>
    </row>
    <row r="28" spans="1:13" ht="15.75" customHeight="1">
      <c r="A28" s="39"/>
      <c r="B28" s="96" t="s">
        <v>51</v>
      </c>
      <c r="C28" s="97"/>
      <c r="D28" s="98"/>
      <c r="E28" s="97"/>
      <c r="F28" s="97"/>
      <c r="G28" s="97"/>
      <c r="H28" s="99"/>
      <c r="I28" s="63"/>
    </row>
    <row r="29" spans="1:13" ht="15.75" customHeight="1">
      <c r="A29" s="39"/>
      <c r="B29" s="96" t="s">
        <v>52</v>
      </c>
      <c r="C29" s="97"/>
      <c r="D29" s="98"/>
      <c r="E29" s="97"/>
      <c r="F29" s="97"/>
      <c r="G29" s="97"/>
      <c r="H29" s="99"/>
      <c r="I29" s="63"/>
    </row>
    <row r="30" spans="1:13" ht="15.75" customHeight="1">
      <c r="A30" s="39"/>
      <c r="B30" s="96" t="s">
        <v>53</v>
      </c>
      <c r="C30" s="97"/>
      <c r="D30" s="98"/>
      <c r="E30" s="97"/>
      <c r="F30" s="97"/>
      <c r="G30" s="97"/>
      <c r="H30" s="99"/>
      <c r="I30" s="63"/>
      <c r="K30" s="15"/>
    </row>
    <row r="31" spans="1:13" ht="15.75" customHeight="1">
      <c r="A31" s="39"/>
      <c r="B31" s="220" t="s">
        <v>63</v>
      </c>
      <c r="C31" s="221"/>
      <c r="D31" s="52" t="s">
        <v>62</v>
      </c>
      <c r="E31" s="217"/>
      <c r="F31" s="218"/>
      <c r="G31" s="219"/>
      <c r="H31" s="51"/>
      <c r="I31" s="64"/>
    </row>
    <row r="32" spans="1:13" ht="15.75" customHeight="1">
      <c r="A32" s="17"/>
      <c r="B32" s="211" t="s">
        <v>14</v>
      </c>
      <c r="C32" s="212"/>
      <c r="D32" s="213"/>
      <c r="E32" s="212"/>
      <c r="F32" s="212"/>
      <c r="G32" s="212"/>
      <c r="H32" s="104"/>
      <c r="I32" s="62">
        <f>SUM(I24:I31)</f>
        <v>0</v>
      </c>
    </row>
    <row r="33" spans="1:9" ht="15.75" customHeight="1">
      <c r="A33" s="18" t="s">
        <v>15</v>
      </c>
      <c r="B33" s="108" t="s">
        <v>16</v>
      </c>
      <c r="C33" s="93"/>
      <c r="D33" s="172"/>
      <c r="E33" s="93"/>
      <c r="F33" s="93"/>
      <c r="G33" s="93"/>
      <c r="H33" s="91"/>
      <c r="I33" s="22">
        <f>+I21+I32+I22</f>
        <v>18217.55</v>
      </c>
    </row>
    <row r="34" spans="1:9" ht="15.75" customHeight="1">
      <c r="A34" s="18" t="s">
        <v>17</v>
      </c>
      <c r="B34" s="90" t="s">
        <v>57</v>
      </c>
      <c r="C34" s="91"/>
      <c r="D34" s="92"/>
      <c r="E34" s="93"/>
      <c r="F34" s="93"/>
      <c r="G34" s="93"/>
      <c r="H34" s="91"/>
      <c r="I34" s="65"/>
    </row>
    <row r="35" spans="1:9" ht="15.75" customHeight="1">
      <c r="A35" s="18" t="s">
        <v>18</v>
      </c>
      <c r="B35" s="90" t="s">
        <v>37</v>
      </c>
      <c r="C35" s="93"/>
      <c r="D35" s="172"/>
      <c r="E35" s="93"/>
      <c r="F35" s="93"/>
      <c r="G35" s="93"/>
      <c r="H35" s="91"/>
      <c r="I35" s="65">
        <v>37000</v>
      </c>
    </row>
    <row r="36" spans="1:9" ht="15.75" customHeight="1" thickBot="1">
      <c r="A36" s="19" t="s">
        <v>19</v>
      </c>
      <c r="B36" s="173" t="s">
        <v>20</v>
      </c>
      <c r="C36" s="173"/>
      <c r="D36" s="174"/>
      <c r="E36" s="173"/>
      <c r="F36" s="173"/>
      <c r="G36" s="173"/>
      <c r="H36" s="173"/>
      <c r="I36" s="20">
        <f>+I35-I33</f>
        <v>18782.45</v>
      </c>
    </row>
    <row r="37" spans="1:9" ht="17.25" customHeight="1">
      <c r="A37" s="179" t="str">
        <f>A64</f>
        <v xml:space="preserve">Revision Date 1-26-15               </v>
      </c>
      <c r="B37" s="180"/>
      <c r="C37" s="180"/>
      <c r="D37" s="180"/>
      <c r="E37" s="180"/>
      <c r="F37" s="180"/>
      <c r="G37" s="180"/>
      <c r="H37" s="180"/>
      <c r="I37" s="181"/>
    </row>
    <row r="38" spans="1:9" ht="21" customHeight="1">
      <c r="A38" s="76"/>
      <c r="B38" s="77"/>
      <c r="C38" s="78"/>
      <c r="D38" s="79"/>
      <c r="E38" s="79"/>
      <c r="F38" s="80"/>
    </row>
    <row r="39" spans="1:9" ht="15">
      <c r="A39" s="222" t="s">
        <v>54</v>
      </c>
      <c r="B39" s="223"/>
      <c r="C39" s="121" t="str">
        <f>C2</f>
        <v>APRIL</v>
      </c>
      <c r="D39" s="121"/>
      <c r="E39" s="121"/>
      <c r="I39" s="75" t="s">
        <v>161</v>
      </c>
    </row>
    <row r="40" spans="1:9" ht="15">
      <c r="A40" s="187" t="s">
        <v>34</v>
      </c>
      <c r="B40" s="188"/>
      <c r="C40" s="120" t="str">
        <f>C3</f>
        <v>Venice</v>
      </c>
      <c r="D40" s="120"/>
      <c r="E40" s="120"/>
      <c r="F40" s="80"/>
    </row>
    <row r="41" spans="1:9" ht="21" customHeight="1" thickBot="1">
      <c r="A41" s="76"/>
      <c r="B41" s="77"/>
      <c r="C41" s="78"/>
      <c r="D41" s="79"/>
      <c r="E41" s="79"/>
      <c r="F41" s="80"/>
    </row>
    <row r="42" spans="1:9" ht="15.75" thickBot="1">
      <c r="A42" s="169" t="s">
        <v>43</v>
      </c>
      <c r="B42" s="170"/>
      <c r="C42" s="170"/>
      <c r="D42" s="170"/>
      <c r="E42" s="170"/>
      <c r="F42" s="171"/>
    </row>
    <row r="43" spans="1:9" ht="38.25">
      <c r="A43" s="175" t="s">
        <v>39</v>
      </c>
      <c r="B43" s="176"/>
      <c r="C43" s="23" t="s">
        <v>44</v>
      </c>
      <c r="D43" s="24" t="s">
        <v>40</v>
      </c>
      <c r="E43" s="24" t="s">
        <v>41</v>
      </c>
      <c r="F43" s="25" t="s">
        <v>45</v>
      </c>
    </row>
    <row r="44" spans="1:9" ht="15.75" thickBot="1">
      <c r="A44" s="177">
        <v>4076.95</v>
      </c>
      <c r="B44" s="178"/>
      <c r="C44" s="72">
        <v>620</v>
      </c>
      <c r="D44" s="28">
        <f>+A44+C44</f>
        <v>4696.95</v>
      </c>
      <c r="E44" s="43">
        <f>+I21</f>
        <v>1309.9100000000003</v>
      </c>
      <c r="F44" s="27">
        <f>+D44-E44</f>
        <v>3387.0399999999995</v>
      </c>
    </row>
    <row r="45" spans="1:9" ht="21" customHeight="1">
      <c r="A45" s="44"/>
      <c r="B45" s="45"/>
      <c r="C45" s="46"/>
      <c r="D45" s="47"/>
      <c r="E45" s="47"/>
      <c r="F45" s="48"/>
    </row>
    <row r="46" spans="1:9" ht="15">
      <c r="A46" s="214" t="s">
        <v>46</v>
      </c>
      <c r="B46" s="214"/>
      <c r="C46" s="214"/>
      <c r="D46" s="214"/>
      <c r="E46" s="214"/>
      <c r="F46" s="214"/>
      <c r="G46" s="214"/>
    </row>
    <row r="47" spans="1:9" ht="51">
      <c r="A47" s="168" t="s">
        <v>21</v>
      </c>
      <c r="B47" s="168"/>
      <c r="C47" s="50" t="s">
        <v>22</v>
      </c>
      <c r="D47" s="49" t="s">
        <v>59</v>
      </c>
      <c r="E47" s="49" t="s">
        <v>60</v>
      </c>
      <c r="F47" s="49" t="s">
        <v>61</v>
      </c>
      <c r="G47" s="49" t="s">
        <v>58</v>
      </c>
    </row>
    <row r="48" spans="1:9" ht="15">
      <c r="A48" s="198">
        <v>100</v>
      </c>
      <c r="B48" s="199"/>
      <c r="C48" s="37" t="s">
        <v>23</v>
      </c>
      <c r="D48" s="68">
        <v>7450</v>
      </c>
      <c r="E48" s="69">
        <f>(SUMIF(D9:D20,"Operations",I9:I20))+(SUMIF(D73:D96, "Operations",I73:I96))</f>
        <v>89.079999999999984</v>
      </c>
      <c r="F48" s="68">
        <f>414.8+2228.96</f>
        <v>2643.76</v>
      </c>
      <c r="G48" s="70">
        <f>+D48-E48-F48</f>
        <v>4717.16</v>
      </c>
    </row>
    <row r="49" spans="1:9" ht="15">
      <c r="A49" s="198">
        <v>200</v>
      </c>
      <c r="B49" s="199"/>
      <c r="C49" s="37" t="s">
        <v>24</v>
      </c>
      <c r="D49" s="68">
        <v>10550</v>
      </c>
      <c r="E49" s="69">
        <f>(SUMIF(D9:D20,"Outreach",I9:I20))+(SUMIF(D73:D96, "Outreach",I73:I96))</f>
        <v>576.73</v>
      </c>
      <c r="F49" s="68">
        <f>899.89+3932.03</f>
        <v>4831.92</v>
      </c>
      <c r="G49" s="70">
        <f t="shared" ref="G49:G53" si="0">+D49-E49-F49</f>
        <v>5141.3500000000004</v>
      </c>
    </row>
    <row r="50" spans="1:9" ht="25.5">
      <c r="A50" s="198">
        <v>300</v>
      </c>
      <c r="B50" s="199"/>
      <c r="C50" s="38" t="s">
        <v>25</v>
      </c>
      <c r="D50" s="68">
        <v>19000</v>
      </c>
      <c r="E50" s="69">
        <f>(SUMIF(D9:D20,"CIP",I9:I20))+(SUMIF(D73:D96, "CIP",I73:I96))</f>
        <v>644.1</v>
      </c>
      <c r="F50" s="68">
        <f>400+9031.96</f>
        <v>9431.9599999999991</v>
      </c>
      <c r="G50" s="70">
        <f t="shared" si="0"/>
        <v>8923.9400000000023</v>
      </c>
    </row>
    <row r="51" spans="1:9" ht="15">
      <c r="A51" s="198">
        <v>400</v>
      </c>
      <c r="B51" s="199"/>
      <c r="C51" s="37" t="s">
        <v>26</v>
      </c>
      <c r="D51" s="68"/>
      <c r="E51" s="69">
        <f>(SUMIF(D9:D20,"NPG",I9:I20))+(SUMIF(D73:D96, "NPG",I73:I96))</f>
        <v>0</v>
      </c>
      <c r="F51" s="68"/>
      <c r="G51" s="70">
        <f t="shared" si="0"/>
        <v>0</v>
      </c>
    </row>
    <row r="52" spans="1:9" ht="15">
      <c r="A52" s="198">
        <v>500</v>
      </c>
      <c r="B52" s="199"/>
      <c r="C52" s="37" t="s">
        <v>27</v>
      </c>
      <c r="D52" s="68"/>
      <c r="E52" s="69">
        <f>(SUMIF(D9:D20,"Election",I9:I20))+(SUMIF(D73:D96, "Election",I73:I96))</f>
        <v>0</v>
      </c>
      <c r="F52" s="68"/>
      <c r="G52" s="70">
        <f t="shared" si="0"/>
        <v>0</v>
      </c>
    </row>
    <row r="53" spans="1:9" ht="15">
      <c r="A53" s="198">
        <v>900</v>
      </c>
      <c r="B53" s="199"/>
      <c r="C53" s="37" t="s">
        <v>42</v>
      </c>
      <c r="D53" s="68"/>
      <c r="E53" s="69">
        <f>(SUMIF(D9:D20,"Unallocated",I9:I20))+(SUMIF(D73:D96, "Unallocated",I73:I96))</f>
        <v>0</v>
      </c>
      <c r="F53" s="68"/>
      <c r="G53" s="70">
        <f t="shared" si="0"/>
        <v>0</v>
      </c>
    </row>
    <row r="54" spans="1:9" ht="15">
      <c r="A54" s="209"/>
      <c r="B54" s="210"/>
      <c r="C54" s="50" t="s">
        <v>28</v>
      </c>
      <c r="D54" s="71">
        <f t="shared" ref="D54:F54" si="1">SUM(D48:D53)</f>
        <v>37000</v>
      </c>
      <c r="E54" s="71">
        <f t="shared" si="1"/>
        <v>1309.9099999999999</v>
      </c>
      <c r="F54" s="71">
        <f t="shared" si="1"/>
        <v>16907.64</v>
      </c>
      <c r="G54" s="71">
        <f>SUM(G48:G53)</f>
        <v>18782.450000000004</v>
      </c>
    </row>
    <row r="55" spans="1:9" ht="28.5" customHeight="1" thickBot="1">
      <c r="A55" s="200"/>
      <c r="B55" s="201"/>
      <c r="C55" s="201"/>
      <c r="D55" s="202"/>
      <c r="E55" s="203"/>
      <c r="F55" s="201"/>
      <c r="G55" s="201"/>
      <c r="H55" s="203"/>
      <c r="I55" s="204"/>
    </row>
    <row r="56" spans="1:9" ht="19.5" customHeight="1">
      <c r="A56" s="205" t="s">
        <v>29</v>
      </c>
      <c r="B56" s="206"/>
      <c r="C56" s="206"/>
      <c r="D56" s="206"/>
      <c r="E56" s="207"/>
      <c r="F56" s="206"/>
      <c r="G56" s="206"/>
      <c r="H56" s="206"/>
      <c r="I56" s="208"/>
    </row>
    <row r="57" spans="1:9" ht="27.75" customHeight="1">
      <c r="A57" s="189" t="s">
        <v>38</v>
      </c>
      <c r="B57" s="190"/>
      <c r="C57" s="190"/>
      <c r="D57" s="190"/>
      <c r="E57" s="191"/>
      <c r="F57" s="190"/>
      <c r="G57" s="190"/>
      <c r="H57" s="190"/>
      <c r="I57" s="192"/>
    </row>
    <row r="58" spans="1:9" ht="27.75" customHeight="1">
      <c r="A58" s="189"/>
      <c r="B58" s="190"/>
      <c r="C58" s="190"/>
      <c r="D58" s="190"/>
      <c r="E58" s="191"/>
      <c r="F58" s="190"/>
      <c r="G58" s="190"/>
      <c r="H58" s="190"/>
      <c r="I58" s="192"/>
    </row>
    <row r="59" spans="1:9" ht="37.5" customHeight="1">
      <c r="A59" s="110" t="s">
        <v>30</v>
      </c>
      <c r="B59" s="111"/>
      <c r="C59" s="193"/>
      <c r="D59" s="194"/>
      <c r="E59" s="195"/>
      <c r="F59" s="196" t="s">
        <v>35</v>
      </c>
      <c r="G59" s="197"/>
      <c r="H59" s="215"/>
      <c r="I59" s="216"/>
    </row>
    <row r="60" spans="1:9" ht="37.5" customHeight="1">
      <c r="A60" s="110" t="s">
        <v>31</v>
      </c>
      <c r="B60" s="111"/>
      <c r="C60" s="157" t="s">
        <v>174</v>
      </c>
      <c r="D60" s="158"/>
      <c r="E60" s="157"/>
      <c r="F60" s="160" t="s">
        <v>31</v>
      </c>
      <c r="G60" s="161"/>
      <c r="H60" s="127" t="s">
        <v>175</v>
      </c>
      <c r="I60" s="128"/>
    </row>
    <row r="61" spans="1:9" ht="37.5" customHeight="1">
      <c r="A61" s="110" t="s">
        <v>32</v>
      </c>
      <c r="B61" s="111"/>
      <c r="C61" s="159"/>
      <c r="D61" s="158"/>
      <c r="E61" s="157"/>
      <c r="F61" s="160" t="s">
        <v>32</v>
      </c>
      <c r="G61" s="161"/>
      <c r="H61" s="129"/>
      <c r="I61" s="128"/>
    </row>
    <row r="62" spans="1:9" ht="25.5" customHeight="1">
      <c r="A62" s="110" t="s">
        <v>33</v>
      </c>
      <c r="B62" s="111"/>
      <c r="C62" s="112"/>
      <c r="D62" s="113"/>
      <c r="E62" s="114"/>
      <c r="F62" s="114"/>
      <c r="G62" s="114"/>
      <c r="H62" s="112"/>
      <c r="I62" s="115"/>
    </row>
    <row r="63" spans="1:9" ht="25.5" customHeight="1" thickBot="1">
      <c r="A63" s="110"/>
      <c r="B63" s="111"/>
      <c r="C63" s="116"/>
      <c r="D63" s="117"/>
      <c r="E63" s="116"/>
      <c r="F63" s="116"/>
      <c r="G63" s="116"/>
      <c r="H63" s="118"/>
      <c r="I63" s="119"/>
    </row>
    <row r="64" spans="1:9" ht="12.75" customHeight="1">
      <c r="A64" s="94" t="s">
        <v>160</v>
      </c>
      <c r="B64" s="94"/>
      <c r="C64" s="95"/>
      <c r="D64" s="41"/>
      <c r="E64" s="41"/>
      <c r="F64" s="41"/>
      <c r="G64" s="41"/>
      <c r="H64" s="41"/>
      <c r="I64" s="41"/>
    </row>
    <row r="66" spans="1:9" ht="15" customHeight="1">
      <c r="A66" s="224" t="s">
        <v>54</v>
      </c>
      <c r="B66" s="224"/>
      <c r="C66" s="121" t="str">
        <f>C2</f>
        <v>APRIL</v>
      </c>
      <c r="D66" s="121"/>
      <c r="E66" s="121"/>
      <c r="I66" s="75" t="s">
        <v>162</v>
      </c>
    </row>
    <row r="67" spans="1:9" ht="15" customHeight="1">
      <c r="A67" s="187" t="s">
        <v>34</v>
      </c>
      <c r="B67" s="188"/>
      <c r="C67" s="120" t="str">
        <f>C3</f>
        <v>Venice</v>
      </c>
      <c r="D67" s="120"/>
      <c r="E67" s="120"/>
    </row>
    <row r="69" spans="1:9" s="84" customFormat="1" ht="12.75" customHeight="1" thickBot="1">
      <c r="A69" s="81"/>
      <c r="B69" s="82"/>
      <c r="C69" s="83"/>
    </row>
    <row r="70" spans="1:9" ht="18.75" customHeight="1">
      <c r="A70" s="29"/>
      <c r="B70" s="153" t="s">
        <v>164</v>
      </c>
      <c r="C70" s="153"/>
      <c r="D70" s="153"/>
      <c r="E70" s="153"/>
      <c r="F70" s="153"/>
      <c r="G70" s="153"/>
      <c r="H70" s="153"/>
      <c r="I70" s="154"/>
    </row>
    <row r="71" spans="1:9" ht="12.75" customHeight="1">
      <c r="A71" s="145" t="s">
        <v>3</v>
      </c>
      <c r="B71" s="162" t="s">
        <v>55</v>
      </c>
      <c r="C71" s="163"/>
      <c r="D71" s="87" t="s">
        <v>4</v>
      </c>
      <c r="E71" s="165" t="s">
        <v>5</v>
      </c>
      <c r="F71" s="87" t="s">
        <v>7</v>
      </c>
      <c r="G71" s="87" t="s">
        <v>6</v>
      </c>
      <c r="H71" s="87" t="s">
        <v>8</v>
      </c>
      <c r="I71" s="147" t="s">
        <v>28</v>
      </c>
    </row>
    <row r="72" spans="1:9" ht="12.75" customHeight="1">
      <c r="A72" s="146"/>
      <c r="B72" s="164"/>
      <c r="C72" s="164"/>
      <c r="D72" s="89"/>
      <c r="E72" s="165"/>
      <c r="F72" s="88"/>
      <c r="G72" s="89"/>
      <c r="H72" s="89"/>
      <c r="I72" s="148"/>
    </row>
    <row r="73" spans="1:9" ht="15.75" customHeight="1">
      <c r="A73" s="16">
        <v>13</v>
      </c>
      <c r="B73" s="185" t="s">
        <v>199</v>
      </c>
      <c r="C73" s="186"/>
      <c r="D73" s="56" t="s">
        <v>169</v>
      </c>
      <c r="E73" s="67" t="s">
        <v>179</v>
      </c>
      <c r="F73" s="74" t="s">
        <v>198</v>
      </c>
      <c r="G73" s="57"/>
      <c r="H73" s="57"/>
      <c r="I73" s="58">
        <v>5.75</v>
      </c>
    </row>
    <row r="74" spans="1:9" ht="15.75" customHeight="1">
      <c r="A74" s="16">
        <v>14</v>
      </c>
      <c r="B74" s="125"/>
      <c r="C74" s="184"/>
      <c r="D74" s="36"/>
      <c r="E74" s="66"/>
      <c r="F74" s="73"/>
      <c r="G74" s="34"/>
      <c r="H74" s="34"/>
      <c r="I74" s="61"/>
    </row>
    <row r="75" spans="1:9" ht="15.75" customHeight="1">
      <c r="A75" s="16">
        <v>15</v>
      </c>
      <c r="B75" s="125"/>
      <c r="C75" s="184"/>
      <c r="D75" s="36"/>
      <c r="E75" s="66"/>
      <c r="F75" s="73"/>
      <c r="G75" s="34"/>
      <c r="H75" s="34"/>
      <c r="I75" s="61"/>
    </row>
    <row r="76" spans="1:9" ht="15.75" customHeight="1">
      <c r="A76" s="16">
        <v>16</v>
      </c>
      <c r="B76" s="125"/>
      <c r="C76" s="184"/>
      <c r="D76" s="36"/>
      <c r="E76" s="66"/>
      <c r="F76" s="73"/>
      <c r="G76" s="34"/>
      <c r="H76" s="34"/>
      <c r="I76" s="61"/>
    </row>
    <row r="77" spans="1:9" ht="15.75" customHeight="1">
      <c r="A77" s="16">
        <v>17</v>
      </c>
      <c r="B77" s="125"/>
      <c r="C77" s="184"/>
      <c r="D77" s="36"/>
      <c r="E77" s="66"/>
      <c r="F77" s="73"/>
      <c r="G77" s="34"/>
      <c r="H77" s="34"/>
      <c r="I77" s="61"/>
    </row>
    <row r="78" spans="1:9" ht="15.75" customHeight="1">
      <c r="A78" s="16">
        <v>18</v>
      </c>
      <c r="B78" s="125"/>
      <c r="C78" s="184"/>
      <c r="D78" s="36"/>
      <c r="E78" s="66"/>
      <c r="F78" s="73"/>
      <c r="G78" s="34"/>
      <c r="H78" s="34"/>
      <c r="I78" s="61"/>
    </row>
    <row r="79" spans="1:9" ht="15.75" customHeight="1">
      <c r="A79" s="16">
        <v>19</v>
      </c>
      <c r="B79" s="125"/>
      <c r="C79" s="184"/>
      <c r="D79" s="36"/>
      <c r="E79" s="66"/>
      <c r="F79" s="73"/>
      <c r="G79" s="34"/>
      <c r="H79" s="34"/>
      <c r="I79" s="35"/>
    </row>
    <row r="80" spans="1:9" ht="15.75" customHeight="1">
      <c r="A80" s="16">
        <v>20</v>
      </c>
      <c r="B80" s="125"/>
      <c r="C80" s="184"/>
      <c r="D80" s="36"/>
      <c r="E80" s="66"/>
      <c r="F80" s="73"/>
      <c r="G80" s="34"/>
      <c r="H80" s="34"/>
      <c r="I80" s="35"/>
    </row>
    <row r="81" spans="1:9" ht="15.75" customHeight="1">
      <c r="A81" s="16">
        <v>21</v>
      </c>
      <c r="B81" s="125"/>
      <c r="C81" s="184"/>
      <c r="D81" s="36"/>
      <c r="E81" s="66"/>
      <c r="F81" s="73"/>
      <c r="G81" s="34"/>
      <c r="H81" s="34"/>
      <c r="I81" s="35"/>
    </row>
    <row r="82" spans="1:9" ht="15.75" customHeight="1">
      <c r="A82" s="16">
        <v>22</v>
      </c>
      <c r="B82" s="125"/>
      <c r="C82" s="184"/>
      <c r="D82" s="36"/>
      <c r="E82" s="66"/>
      <c r="F82" s="73"/>
      <c r="G82" s="34"/>
      <c r="H82" s="34"/>
      <c r="I82" s="35"/>
    </row>
    <row r="83" spans="1:9" ht="15.75" customHeight="1">
      <c r="A83" s="16">
        <v>23</v>
      </c>
      <c r="B83" s="125"/>
      <c r="C83" s="184"/>
      <c r="D83" s="36"/>
      <c r="E83" s="66"/>
      <c r="F83" s="73"/>
      <c r="G83" s="34"/>
      <c r="H83" s="34"/>
      <c r="I83" s="35"/>
    </row>
    <row r="84" spans="1:9" ht="15.75" customHeight="1">
      <c r="A84" s="16">
        <v>24</v>
      </c>
      <c r="B84" s="125"/>
      <c r="C84" s="184"/>
      <c r="D84" s="36"/>
      <c r="E84" s="66"/>
      <c r="F84" s="73"/>
      <c r="G84" s="34"/>
      <c r="H84" s="34"/>
      <c r="I84" s="35"/>
    </row>
    <row r="85" spans="1:9" ht="15.75" customHeight="1">
      <c r="A85" s="16">
        <v>25</v>
      </c>
      <c r="B85" s="125"/>
      <c r="C85" s="184"/>
      <c r="D85" s="36"/>
      <c r="E85" s="66"/>
      <c r="F85" s="73"/>
      <c r="G85" s="34"/>
      <c r="H85" s="34"/>
      <c r="I85" s="35"/>
    </row>
    <row r="86" spans="1:9" ht="15.75" customHeight="1">
      <c r="A86" s="16">
        <v>26</v>
      </c>
      <c r="B86" s="125"/>
      <c r="C86" s="184"/>
      <c r="D86" s="36"/>
      <c r="E86" s="66"/>
      <c r="F86" s="73"/>
      <c r="G86" s="34"/>
      <c r="H86" s="34"/>
      <c r="I86" s="61"/>
    </row>
    <row r="87" spans="1:9" ht="15.75" customHeight="1">
      <c r="A87" s="16">
        <v>27</v>
      </c>
      <c r="B87" s="125"/>
      <c r="C87" s="184"/>
      <c r="D87" s="36"/>
      <c r="E87" s="66"/>
      <c r="F87" s="73"/>
      <c r="G87" s="34"/>
      <c r="H87" s="34"/>
      <c r="I87" s="61"/>
    </row>
    <row r="88" spans="1:9" ht="15.75" customHeight="1">
      <c r="A88" s="16">
        <v>28</v>
      </c>
      <c r="B88" s="125"/>
      <c r="C88" s="184"/>
      <c r="D88" s="36"/>
      <c r="E88" s="66"/>
      <c r="F88" s="73"/>
      <c r="G88" s="34"/>
      <c r="H88" s="34"/>
      <c r="I88" s="61"/>
    </row>
    <row r="89" spans="1:9" ht="15.75" customHeight="1">
      <c r="A89" s="16">
        <v>29</v>
      </c>
      <c r="B89" s="125"/>
      <c r="C89" s="184"/>
      <c r="D89" s="36"/>
      <c r="E89" s="66"/>
      <c r="F89" s="73"/>
      <c r="G89" s="34"/>
      <c r="H89" s="34"/>
      <c r="I89" s="61"/>
    </row>
    <row r="90" spans="1:9" ht="15.75" customHeight="1">
      <c r="A90" s="16">
        <v>30</v>
      </c>
      <c r="B90" s="125"/>
      <c r="C90" s="184"/>
      <c r="D90" s="36"/>
      <c r="E90" s="66"/>
      <c r="F90" s="73"/>
      <c r="G90" s="34"/>
      <c r="H90" s="34"/>
      <c r="I90" s="61"/>
    </row>
    <row r="91" spans="1:9" ht="15.75" customHeight="1">
      <c r="A91" s="16">
        <v>31</v>
      </c>
      <c r="B91" s="125"/>
      <c r="C91" s="184"/>
      <c r="D91" s="36"/>
      <c r="E91" s="66"/>
      <c r="F91" s="73"/>
      <c r="G91" s="34"/>
      <c r="H91" s="34"/>
      <c r="I91" s="35"/>
    </row>
    <row r="92" spans="1:9" ht="15.75" customHeight="1">
      <c r="A92" s="16">
        <v>32</v>
      </c>
      <c r="B92" s="125"/>
      <c r="C92" s="184"/>
      <c r="D92" s="36"/>
      <c r="E92" s="66"/>
      <c r="F92" s="73"/>
      <c r="G92" s="34"/>
      <c r="H92" s="34"/>
      <c r="I92" s="35"/>
    </row>
    <row r="93" spans="1:9" ht="15.75" customHeight="1">
      <c r="A93" s="16">
        <v>33</v>
      </c>
      <c r="B93" s="125"/>
      <c r="C93" s="184"/>
      <c r="D93" s="36"/>
      <c r="E93" s="66"/>
      <c r="F93" s="73"/>
      <c r="G93" s="34"/>
      <c r="H93" s="34"/>
      <c r="I93" s="35"/>
    </row>
    <row r="94" spans="1:9" ht="15.75" customHeight="1">
      <c r="A94" s="16">
        <v>34</v>
      </c>
      <c r="B94" s="125"/>
      <c r="C94" s="184"/>
      <c r="D94" s="36"/>
      <c r="E94" s="66"/>
      <c r="F94" s="73"/>
      <c r="G94" s="34"/>
      <c r="H94" s="34"/>
      <c r="I94" s="35"/>
    </row>
    <row r="95" spans="1:9" ht="15.75" customHeight="1">
      <c r="A95" s="16">
        <v>35</v>
      </c>
      <c r="B95" s="125"/>
      <c r="C95" s="184"/>
      <c r="D95" s="36"/>
      <c r="E95" s="66"/>
      <c r="F95" s="73"/>
      <c r="G95" s="34"/>
      <c r="H95" s="34"/>
      <c r="I95" s="35"/>
    </row>
    <row r="96" spans="1:9" ht="15.75" customHeight="1">
      <c r="A96" s="16">
        <v>36</v>
      </c>
      <c r="B96" s="125"/>
      <c r="C96" s="184"/>
      <c r="D96" s="36"/>
      <c r="E96" s="66"/>
      <c r="F96" s="73"/>
      <c r="G96" s="34"/>
      <c r="H96" s="34"/>
      <c r="I96" s="35"/>
    </row>
    <row r="97" spans="1:9" ht="12.75" customHeight="1" thickBot="1">
      <c r="A97" s="17"/>
      <c r="B97" s="106" t="s">
        <v>9</v>
      </c>
      <c r="C97" s="104"/>
      <c r="D97" s="105"/>
      <c r="E97" s="106"/>
      <c r="F97" s="107"/>
      <c r="G97" s="106"/>
      <c r="H97" s="105"/>
      <c r="I97" s="26">
        <f>SUM(I73:I96)</f>
        <v>5.75</v>
      </c>
    </row>
    <row r="98" spans="1:9" ht="12.75" customHeight="1">
      <c r="A98" s="179" t="str">
        <f>A64</f>
        <v xml:space="preserve">Revision Date 1-26-15               </v>
      </c>
      <c r="B98" s="180"/>
      <c r="C98" s="180"/>
      <c r="D98" s="180"/>
      <c r="E98" s="180"/>
      <c r="F98" s="180"/>
      <c r="G98" s="180"/>
      <c r="H98" s="180"/>
      <c r="I98" s="181"/>
    </row>
  </sheetData>
  <sheetProtection password="88ED" sheet="1" objects="1" scenarios="1"/>
  <mergeCells count="117">
    <mergeCell ref="A98:I98"/>
    <mergeCell ref="B83:C83"/>
    <mergeCell ref="B84:C84"/>
    <mergeCell ref="B97:H97"/>
    <mergeCell ref="B85:C85"/>
    <mergeCell ref="B86:C86"/>
    <mergeCell ref="B87:C87"/>
    <mergeCell ref="B88:C88"/>
    <mergeCell ref="B89:C89"/>
    <mergeCell ref="B90:C90"/>
    <mergeCell ref="B91:C91"/>
    <mergeCell ref="B92:C92"/>
    <mergeCell ref="B93:C93"/>
    <mergeCell ref="B94:C94"/>
    <mergeCell ref="B95:C95"/>
    <mergeCell ref="B96:C96"/>
    <mergeCell ref="B81:C81"/>
    <mergeCell ref="B32:H32"/>
    <mergeCell ref="B33:H33"/>
    <mergeCell ref="A53:B53"/>
    <mergeCell ref="A46:G46"/>
    <mergeCell ref="H71:H72"/>
    <mergeCell ref="H59:I59"/>
    <mergeCell ref="E31:G31"/>
    <mergeCell ref="B31:C31"/>
    <mergeCell ref="A49:B49"/>
    <mergeCell ref="A71:A72"/>
    <mergeCell ref="B71:C72"/>
    <mergeCell ref="D71:D72"/>
    <mergeCell ref="E71:E72"/>
    <mergeCell ref="F71:F72"/>
    <mergeCell ref="G71:G72"/>
    <mergeCell ref="A39:B39"/>
    <mergeCell ref="A66:B66"/>
    <mergeCell ref="C67:E67"/>
    <mergeCell ref="C66:E66"/>
    <mergeCell ref="B82:C82"/>
    <mergeCell ref="B73:C73"/>
    <mergeCell ref="B74:C74"/>
    <mergeCell ref="B75:C75"/>
    <mergeCell ref="B76:C76"/>
    <mergeCell ref="B77:C77"/>
    <mergeCell ref="B70:I70"/>
    <mergeCell ref="A40:B40"/>
    <mergeCell ref="A67:B67"/>
    <mergeCell ref="I71:I72"/>
    <mergeCell ref="A57:I58"/>
    <mergeCell ref="A59:B59"/>
    <mergeCell ref="C59:E59"/>
    <mergeCell ref="F59:G59"/>
    <mergeCell ref="A50:B50"/>
    <mergeCell ref="A48:B48"/>
    <mergeCell ref="A55:I55"/>
    <mergeCell ref="A56:I56"/>
    <mergeCell ref="A51:B51"/>
    <mergeCell ref="A52:B52"/>
    <mergeCell ref="A54:B54"/>
    <mergeCell ref="B78:C78"/>
    <mergeCell ref="B79:C79"/>
    <mergeCell ref="B80:C80"/>
    <mergeCell ref="C61:E61"/>
    <mergeCell ref="F60:G60"/>
    <mergeCell ref="F61:G61"/>
    <mergeCell ref="B7:C8"/>
    <mergeCell ref="D7:D8"/>
    <mergeCell ref="E7:E8"/>
    <mergeCell ref="G7:G8"/>
    <mergeCell ref="B16:C16"/>
    <mergeCell ref="B15:C15"/>
    <mergeCell ref="B14:C14"/>
    <mergeCell ref="B13:C13"/>
    <mergeCell ref="B12:C12"/>
    <mergeCell ref="A47:B47"/>
    <mergeCell ref="A42:F42"/>
    <mergeCell ref="B35:H35"/>
    <mergeCell ref="B36:H36"/>
    <mergeCell ref="A43:B43"/>
    <mergeCell ref="A44:B44"/>
    <mergeCell ref="A37:I37"/>
    <mergeCell ref="B30:H30"/>
    <mergeCell ref="B18:C18"/>
    <mergeCell ref="B17:C17"/>
    <mergeCell ref="B23:H23"/>
    <mergeCell ref="A1:E1"/>
    <mergeCell ref="A3:B3"/>
    <mergeCell ref="A4:B4"/>
    <mergeCell ref="A5:I5"/>
    <mergeCell ref="A7:A8"/>
    <mergeCell ref="I7:I8"/>
    <mergeCell ref="C3:D3"/>
    <mergeCell ref="C2:D2"/>
    <mergeCell ref="B6:I6"/>
    <mergeCell ref="E2:F2"/>
    <mergeCell ref="F7:F8"/>
    <mergeCell ref="H7:H8"/>
    <mergeCell ref="B34:H34"/>
    <mergeCell ref="A64:C64"/>
    <mergeCell ref="B24:H24"/>
    <mergeCell ref="B25:H25"/>
    <mergeCell ref="B26:H26"/>
    <mergeCell ref="B27:H27"/>
    <mergeCell ref="B28:H28"/>
    <mergeCell ref="B29:H29"/>
    <mergeCell ref="B21:H21"/>
    <mergeCell ref="B22:H22"/>
    <mergeCell ref="A62:B63"/>
    <mergeCell ref="C62:I63"/>
    <mergeCell ref="A60:B60"/>
    <mergeCell ref="C40:E40"/>
    <mergeCell ref="C39:E39"/>
    <mergeCell ref="B11:C11"/>
    <mergeCell ref="B10:C10"/>
    <mergeCell ref="B9:C9"/>
    <mergeCell ref="H60:I60"/>
    <mergeCell ref="H61:I61"/>
    <mergeCell ref="C60:E60"/>
    <mergeCell ref="A61:B61"/>
  </mergeCells>
  <conditionalFormatting sqref="F44:F45 G48:G53 F38 F40">
    <cfRule type="cellIs" dxfId="1" priority="4" stopIfTrue="1" operator="lessThan">
      <formula>0</formula>
    </cfRule>
  </conditionalFormatting>
  <conditionalFormatting sqref="F41">
    <cfRule type="cellIs" dxfId="0" priority="2" stopIfTrue="1" operator="lessThan">
      <formula>0</formula>
    </cfRule>
  </conditionalFormatting>
  <dataValidations count="3">
    <dataValidation type="list" allowBlank="1" showErrorMessage="1" sqref="D9:D20 D73:D96">
      <formula1>"OUTREACH,OPERATIONS,CIP,NPG,ELECTION,UNALLOCATED,        "</formula1>
    </dataValidation>
    <dataValidation type="list" errorStyle="warning" allowBlank="1" showErrorMessage="1" sqref="G9:H20 G73:H96">
      <formula1>"☐,☑,"</formula1>
    </dataValidation>
    <dataValidation type="list" allowBlank="1" showInputMessage="1" showErrorMessage="1" sqref="C2:D2">
      <formula1>"JULY,AUGUST,SEPTEMBER,OCTOBER,NOVEMBER,DECEMBER,JANUARY,FEBRUARY,MARCH,APRIL,MAY,JUNE"</formula1>
    </dataValidation>
  </dataValidations>
  <pageMargins left="0.25" right="0.25" top="0.5" bottom="0.5" header="0.3" footer="0.3"/>
  <pageSetup scale="90" fitToHeight="2" orientation="landscape" r:id="rId1"/>
  <rowBreaks count="1" manualBreakCount="1">
    <brk id="38"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Sheet1!$A$1:$A$95</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dimension ref="A1:A95"/>
  <sheetViews>
    <sheetView topLeftCell="A50" workbookViewId="0">
      <selection activeCell="E26" sqref="E26"/>
    </sheetView>
  </sheetViews>
  <sheetFormatPr defaultRowHeight="12.75"/>
  <cols>
    <col min="1" max="1" width="36.42578125" customWidth="1"/>
  </cols>
  <sheetData>
    <row r="1" spans="1:1" ht="13.5" thickBot="1">
      <c r="A1" s="55" t="s">
        <v>64</v>
      </c>
    </row>
    <row r="2" spans="1:1" ht="13.5" thickBot="1">
      <c r="A2" s="55" t="s">
        <v>65</v>
      </c>
    </row>
    <row r="3" spans="1:1" ht="13.5" thickBot="1">
      <c r="A3" s="55" t="s">
        <v>66</v>
      </c>
    </row>
    <row r="4" spans="1:1" ht="13.5" thickBot="1">
      <c r="A4" s="55" t="s">
        <v>67</v>
      </c>
    </row>
    <row r="5" spans="1:1" ht="13.5" thickBot="1">
      <c r="A5" s="55" t="s">
        <v>68</v>
      </c>
    </row>
    <row r="6" spans="1:1" ht="13.5" thickBot="1">
      <c r="A6" s="55" t="s">
        <v>69</v>
      </c>
    </row>
    <row r="7" spans="1:1" ht="13.5" thickBot="1">
      <c r="A7" s="55" t="s">
        <v>70</v>
      </c>
    </row>
    <row r="8" spans="1:1" ht="13.5" thickBot="1">
      <c r="A8" s="55" t="s">
        <v>71</v>
      </c>
    </row>
    <row r="9" spans="1:1" ht="13.5" thickBot="1">
      <c r="A9" s="55" t="s">
        <v>72</v>
      </c>
    </row>
    <row r="10" spans="1:1" ht="13.5" thickBot="1">
      <c r="A10" s="55" t="s">
        <v>73</v>
      </c>
    </row>
    <row r="11" spans="1:1" ht="13.5" thickBot="1">
      <c r="A11" s="55" t="s">
        <v>74</v>
      </c>
    </row>
    <row r="12" spans="1:1" ht="13.5" thickBot="1">
      <c r="A12" s="55" t="s">
        <v>75</v>
      </c>
    </row>
    <row r="13" spans="1:1" ht="13.5" thickBot="1">
      <c r="A13" s="55" t="s">
        <v>76</v>
      </c>
    </row>
    <row r="14" spans="1:1" ht="13.5" thickBot="1">
      <c r="A14" s="55" t="s">
        <v>77</v>
      </c>
    </row>
    <row r="15" spans="1:1" ht="13.5" thickBot="1">
      <c r="A15" s="55" t="s">
        <v>78</v>
      </c>
    </row>
    <row r="16" spans="1:1" ht="13.5" thickBot="1">
      <c r="A16" s="55" t="s">
        <v>79</v>
      </c>
    </row>
    <row r="17" spans="1:1" ht="13.5" thickBot="1">
      <c r="A17" s="55" t="s">
        <v>80</v>
      </c>
    </row>
    <row r="18" spans="1:1" ht="13.5" thickBot="1">
      <c r="A18" s="55" t="s">
        <v>81</v>
      </c>
    </row>
    <row r="19" spans="1:1" ht="13.5" thickBot="1">
      <c r="A19" s="55" t="s">
        <v>82</v>
      </c>
    </row>
    <row r="20" spans="1:1" ht="13.5" thickBot="1">
      <c r="A20" s="55" t="s">
        <v>83</v>
      </c>
    </row>
    <row r="21" spans="1:1" ht="13.5" thickBot="1">
      <c r="A21" s="55" t="s">
        <v>84</v>
      </c>
    </row>
    <row r="22" spans="1:1" ht="13.5" thickBot="1">
      <c r="A22" s="55" t="s">
        <v>85</v>
      </c>
    </row>
    <row r="23" spans="1:1" ht="13.5" thickBot="1">
      <c r="A23" s="55" t="s">
        <v>86</v>
      </c>
    </row>
    <row r="24" spans="1:1" ht="13.5" thickBot="1">
      <c r="A24" s="55" t="s">
        <v>87</v>
      </c>
    </row>
    <row r="25" spans="1:1" ht="13.5" thickBot="1">
      <c r="A25" s="55" t="s">
        <v>88</v>
      </c>
    </row>
    <row r="26" spans="1:1" ht="13.5" thickBot="1">
      <c r="A26" s="55" t="s">
        <v>89</v>
      </c>
    </row>
    <row r="27" spans="1:1" ht="13.5" thickBot="1">
      <c r="A27" s="55" t="s">
        <v>90</v>
      </c>
    </row>
    <row r="28" spans="1:1" ht="13.5" thickBot="1">
      <c r="A28" s="55" t="s">
        <v>91</v>
      </c>
    </row>
    <row r="29" spans="1:1" ht="13.5" thickBot="1">
      <c r="A29" s="55" t="s">
        <v>92</v>
      </c>
    </row>
    <row r="30" spans="1:1" ht="13.5" thickBot="1">
      <c r="A30" s="55" t="s">
        <v>93</v>
      </c>
    </row>
    <row r="31" spans="1:1" ht="13.5" thickBot="1">
      <c r="A31" s="55" t="s">
        <v>94</v>
      </c>
    </row>
    <row r="32" spans="1:1" ht="13.5" thickBot="1">
      <c r="A32" s="55" t="s">
        <v>95</v>
      </c>
    </row>
    <row r="33" spans="1:1" ht="13.5" thickBot="1">
      <c r="A33" s="55" t="s">
        <v>96</v>
      </c>
    </row>
    <row r="34" spans="1:1" ht="13.5" thickBot="1">
      <c r="A34" s="55" t="s">
        <v>97</v>
      </c>
    </row>
    <row r="35" spans="1:1" ht="13.5" thickBot="1">
      <c r="A35" s="55" t="s">
        <v>98</v>
      </c>
    </row>
    <row r="36" spans="1:1" ht="13.5" thickBot="1">
      <c r="A36" s="55" t="s">
        <v>99</v>
      </c>
    </row>
    <row r="37" spans="1:1" ht="13.5" thickBot="1">
      <c r="A37" s="55" t="s">
        <v>100</v>
      </c>
    </row>
    <row r="38" spans="1:1" ht="13.5" thickBot="1">
      <c r="A38" s="55" t="s">
        <v>101</v>
      </c>
    </row>
    <row r="39" spans="1:1" ht="13.5" thickBot="1">
      <c r="A39" s="55" t="s">
        <v>102</v>
      </c>
    </row>
    <row r="40" spans="1:1" ht="13.5" thickBot="1">
      <c r="A40" s="55" t="s">
        <v>103</v>
      </c>
    </row>
    <row r="41" spans="1:1" ht="13.5" thickBot="1">
      <c r="A41" s="55" t="s">
        <v>104</v>
      </c>
    </row>
    <row r="42" spans="1:1" ht="13.5" thickBot="1">
      <c r="A42" s="55" t="s">
        <v>105</v>
      </c>
    </row>
    <row r="43" spans="1:1" ht="13.5" thickBot="1">
      <c r="A43" s="55" t="s">
        <v>106</v>
      </c>
    </row>
    <row r="44" spans="1:1" ht="13.5" thickBot="1">
      <c r="A44" s="55" t="s">
        <v>107</v>
      </c>
    </row>
    <row r="45" spans="1:1" ht="13.5" thickBot="1">
      <c r="A45" s="55" t="s">
        <v>108</v>
      </c>
    </row>
    <row r="46" spans="1:1" ht="13.5" thickBot="1">
      <c r="A46" s="55" t="s">
        <v>109</v>
      </c>
    </row>
    <row r="47" spans="1:1" ht="13.5" thickBot="1">
      <c r="A47" s="55" t="s">
        <v>110</v>
      </c>
    </row>
    <row r="48" spans="1:1" ht="13.5" thickBot="1">
      <c r="A48" s="55" t="s">
        <v>111</v>
      </c>
    </row>
    <row r="49" spans="1:1" ht="13.5" thickBot="1">
      <c r="A49" s="55" t="s">
        <v>112</v>
      </c>
    </row>
    <row r="50" spans="1:1" ht="13.5" thickBot="1">
      <c r="A50" s="55" t="s">
        <v>113</v>
      </c>
    </row>
    <row r="51" spans="1:1" ht="13.5" thickBot="1">
      <c r="A51" s="55" t="s">
        <v>114</v>
      </c>
    </row>
    <row r="52" spans="1:1" ht="13.5" thickBot="1">
      <c r="A52" s="55" t="s">
        <v>115</v>
      </c>
    </row>
    <row r="53" spans="1:1" ht="13.5" thickBot="1">
      <c r="A53" s="55" t="s">
        <v>116</v>
      </c>
    </row>
    <row r="54" spans="1:1" ht="13.5" thickBot="1">
      <c r="A54" s="55" t="s">
        <v>117</v>
      </c>
    </row>
    <row r="55" spans="1:1" ht="13.5" thickBot="1">
      <c r="A55" s="55" t="s">
        <v>118</v>
      </c>
    </row>
    <row r="56" spans="1:1" ht="13.5" thickBot="1">
      <c r="A56" s="55" t="s">
        <v>119</v>
      </c>
    </row>
    <row r="57" spans="1:1" ht="13.5" thickBot="1">
      <c r="A57" s="55" t="s">
        <v>120</v>
      </c>
    </row>
    <row r="58" spans="1:1" ht="13.5" thickBot="1">
      <c r="A58" s="55" t="s">
        <v>121</v>
      </c>
    </row>
    <row r="59" spans="1:1" ht="13.5" thickBot="1">
      <c r="A59" s="55" t="s">
        <v>122</v>
      </c>
    </row>
    <row r="60" spans="1:1" ht="13.5" thickBot="1">
      <c r="A60" s="55" t="s">
        <v>123</v>
      </c>
    </row>
    <row r="61" spans="1:1" ht="13.5" thickBot="1">
      <c r="A61" s="55" t="s">
        <v>124</v>
      </c>
    </row>
    <row r="62" spans="1:1" ht="13.5" thickBot="1">
      <c r="A62" s="55" t="s">
        <v>125</v>
      </c>
    </row>
    <row r="63" spans="1:1" ht="13.5" thickBot="1">
      <c r="A63" s="55" t="s">
        <v>126</v>
      </c>
    </row>
    <row r="64" spans="1:1" ht="13.5" thickBot="1">
      <c r="A64" s="55" t="s">
        <v>127</v>
      </c>
    </row>
    <row r="65" spans="1:1" ht="13.5" thickBot="1">
      <c r="A65" s="55" t="s">
        <v>128</v>
      </c>
    </row>
    <row r="66" spans="1:1" ht="13.5" thickBot="1">
      <c r="A66" s="55" t="s">
        <v>129</v>
      </c>
    </row>
    <row r="67" spans="1:1" ht="13.5" thickBot="1">
      <c r="A67" s="55" t="s">
        <v>130</v>
      </c>
    </row>
    <row r="68" spans="1:1" ht="13.5" thickBot="1">
      <c r="A68" s="55" t="s">
        <v>131</v>
      </c>
    </row>
    <row r="69" spans="1:1" ht="13.5" thickBot="1">
      <c r="A69" s="55" t="s">
        <v>132</v>
      </c>
    </row>
    <row r="70" spans="1:1" ht="13.5" thickBot="1">
      <c r="A70" s="55" t="s">
        <v>133</v>
      </c>
    </row>
    <row r="71" spans="1:1" ht="13.5" thickBot="1">
      <c r="A71" s="55" t="s">
        <v>134</v>
      </c>
    </row>
    <row r="72" spans="1:1" ht="13.5" thickBot="1">
      <c r="A72" s="55" t="s">
        <v>135</v>
      </c>
    </row>
    <row r="73" spans="1:1" ht="13.5" thickBot="1">
      <c r="A73" s="55" t="s">
        <v>136</v>
      </c>
    </row>
    <row r="74" spans="1:1" ht="13.5" thickBot="1">
      <c r="A74" s="55" t="s">
        <v>137</v>
      </c>
    </row>
    <row r="75" spans="1:1" ht="13.5" thickBot="1">
      <c r="A75" s="55" t="s">
        <v>138</v>
      </c>
    </row>
    <row r="76" spans="1:1" ht="13.5" thickBot="1">
      <c r="A76" s="55" t="s">
        <v>139</v>
      </c>
    </row>
    <row r="77" spans="1:1" ht="13.5" thickBot="1">
      <c r="A77" s="55" t="s">
        <v>140</v>
      </c>
    </row>
    <row r="78" spans="1:1" ht="13.5" thickBot="1">
      <c r="A78" s="55" t="s">
        <v>141</v>
      </c>
    </row>
    <row r="79" spans="1:1" ht="13.5" thickBot="1">
      <c r="A79" s="55" t="s">
        <v>142</v>
      </c>
    </row>
    <row r="80" spans="1:1" ht="13.5" thickBot="1">
      <c r="A80" s="55" t="s">
        <v>143</v>
      </c>
    </row>
    <row r="81" spans="1:1" ht="13.5" thickBot="1">
      <c r="A81" s="55" t="s">
        <v>144</v>
      </c>
    </row>
    <row r="82" spans="1:1" ht="13.5" thickBot="1">
      <c r="A82" s="55" t="s">
        <v>145</v>
      </c>
    </row>
    <row r="83" spans="1:1" ht="13.5" thickBot="1">
      <c r="A83" s="55" t="s">
        <v>146</v>
      </c>
    </row>
    <row r="84" spans="1:1" ht="13.5" thickBot="1">
      <c r="A84" s="55" t="s">
        <v>147</v>
      </c>
    </row>
    <row r="85" spans="1:1" ht="13.5" thickBot="1">
      <c r="A85" s="55" t="s">
        <v>148</v>
      </c>
    </row>
    <row r="86" spans="1:1" ht="13.5" thickBot="1">
      <c r="A86" s="55" t="s">
        <v>149</v>
      </c>
    </row>
    <row r="87" spans="1:1" ht="13.5" thickBot="1">
      <c r="A87" s="55" t="s">
        <v>150</v>
      </c>
    </row>
    <row r="88" spans="1:1" ht="13.5" thickBot="1">
      <c r="A88" s="55" t="s">
        <v>151</v>
      </c>
    </row>
    <row r="89" spans="1:1" ht="13.5" thickBot="1">
      <c r="A89" s="55" t="s">
        <v>152</v>
      </c>
    </row>
    <row r="90" spans="1:1" ht="13.5" thickBot="1">
      <c r="A90" s="55" t="s">
        <v>153</v>
      </c>
    </row>
    <row r="91" spans="1:1" ht="13.5" thickBot="1">
      <c r="A91" s="55" t="s">
        <v>154</v>
      </c>
    </row>
    <row r="92" spans="1:1" ht="13.5" thickBot="1">
      <c r="A92" s="55" t="s">
        <v>155</v>
      </c>
    </row>
    <row r="93" spans="1:1" ht="13.5" thickBot="1">
      <c r="A93" s="55" t="s">
        <v>156</v>
      </c>
    </row>
    <row r="94" spans="1:1" ht="13.5" thickBot="1">
      <c r="A94" s="55" t="s">
        <v>157</v>
      </c>
    </row>
    <row r="95" spans="1:1" ht="13.5" thickBot="1">
      <c r="A95" s="55" t="s">
        <v>158</v>
      </c>
    </row>
  </sheetData>
  <sheetProtection password="B72D"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Monthly Expenditure Report</vt:lpstr>
      <vt:lpstr>Sheet1</vt:lpstr>
      <vt:lpstr>MER1</vt:lpstr>
      <vt:lpstr>MER10</vt:lpstr>
      <vt:lpstr>MER11</vt:lpstr>
      <vt:lpstr>MER12</vt:lpstr>
      <vt:lpstr>MER13</vt:lpstr>
      <vt:lpstr>MER2</vt:lpstr>
      <vt:lpstr>MER3</vt:lpstr>
      <vt:lpstr>MER4</vt:lpstr>
      <vt:lpstr>MER5</vt:lpstr>
      <vt:lpstr>MER6</vt:lpstr>
      <vt:lpstr>MER7</vt:lpstr>
      <vt:lpstr>MER8</vt:lpstr>
      <vt:lpstr>MER9</vt:lpstr>
      <vt:lpstr>NamedRange3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Quinn</dc:creator>
  <cp:lastModifiedBy>chezhaha</cp:lastModifiedBy>
  <cp:lastPrinted>2015-05-07T02:13:44Z</cp:lastPrinted>
  <dcterms:created xsi:type="dcterms:W3CDTF">2013-12-05T19:35:06Z</dcterms:created>
  <dcterms:modified xsi:type="dcterms:W3CDTF">2015-05-07T02:14:53Z</dcterms:modified>
</cp:coreProperties>
</file>