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0" documentId="8_{25FBBD3D-B548-41BE-9F9E-8386BDC6D7C5}" xr6:coauthVersionLast="47" xr6:coauthVersionMax="47" xr10:uidLastSave="{00000000-0000-0000-0000-000000000000}"/>
  <bookViews>
    <workbookView xWindow="-110" yWindow="-110" windowWidth="19420" windowHeight="10300" xr2:uid="{0305CD25-E5FF-484B-9566-20F63FC0174F}"/>
  </bookViews>
  <sheets>
    <sheet name="2023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/>
  <c r="R33" i="1"/>
  <c r="T33" i="1" s="1"/>
  <c r="R32" i="1"/>
  <c r="T32" i="1" s="1"/>
  <c r="R28" i="1"/>
  <c r="S28" i="1" s="1"/>
  <c r="R27" i="1"/>
  <c r="R26" i="1"/>
  <c r="T26" i="1" s="1"/>
  <c r="R25" i="1"/>
  <c r="T25" i="1" s="1"/>
  <c r="T28" i="1"/>
  <c r="T27" i="1"/>
  <c r="C28" i="1"/>
  <c r="C25" i="1"/>
  <c r="D29" i="1"/>
  <c r="F29" i="1"/>
  <c r="H29" i="1"/>
  <c r="I29" i="1"/>
  <c r="J29" i="1"/>
  <c r="K29" i="1"/>
  <c r="L29" i="1"/>
  <c r="M29" i="1"/>
  <c r="N29" i="1"/>
  <c r="O29" i="1"/>
  <c r="P29" i="1"/>
  <c r="Q29" i="1"/>
  <c r="B29" i="1"/>
  <c r="C12" i="1"/>
  <c r="C13" i="1"/>
  <c r="C14" i="1"/>
  <c r="C15" i="1"/>
  <c r="C16" i="1"/>
  <c r="C18" i="1"/>
  <c r="C19" i="1"/>
  <c r="C20" i="1"/>
  <c r="C21" i="1"/>
  <c r="C11" i="1"/>
  <c r="R16" i="1"/>
  <c r="S16" i="1" s="1"/>
  <c r="R12" i="1"/>
  <c r="S12" i="1" s="1"/>
  <c r="R13" i="1"/>
  <c r="S13" i="1" s="1"/>
  <c r="R15" i="1"/>
  <c r="S15" i="1" s="1"/>
  <c r="R18" i="1"/>
  <c r="S18" i="1" s="1"/>
  <c r="R19" i="1"/>
  <c r="S19" i="1" s="1"/>
  <c r="R20" i="1"/>
  <c r="S20" i="1" s="1"/>
  <c r="R21" i="1"/>
  <c r="S21" i="1" s="1"/>
  <c r="F14" i="1"/>
  <c r="F23" i="1" s="1"/>
  <c r="D11" i="1"/>
  <c r="D23" i="1" s="1"/>
  <c r="D30" i="1" s="1"/>
  <c r="H23" i="1"/>
  <c r="H30" i="1" s="1"/>
  <c r="I23" i="1"/>
  <c r="J23" i="1"/>
  <c r="K23" i="1"/>
  <c r="K30" i="1" s="1"/>
  <c r="L23" i="1"/>
  <c r="L30" i="1" s="1"/>
  <c r="M23" i="1"/>
  <c r="N23" i="1"/>
  <c r="O23" i="1"/>
  <c r="O30" i="1" s="1"/>
  <c r="P23" i="1"/>
  <c r="P30" i="1" s="1"/>
  <c r="Q23" i="1"/>
  <c r="B23" i="1"/>
  <c r="C23" i="1" s="1"/>
  <c r="C30" i="1" s="1"/>
  <c r="N30" i="1" l="1"/>
  <c r="J30" i="1"/>
  <c r="F30" i="1"/>
  <c r="Q30" i="1"/>
  <c r="M30" i="1"/>
  <c r="I30" i="1"/>
  <c r="B30" i="1"/>
  <c r="Q35" i="1"/>
  <c r="M35" i="1"/>
  <c r="I35" i="1"/>
  <c r="T19" i="1"/>
  <c r="P35" i="1"/>
  <c r="T20" i="1"/>
  <c r="T15" i="1"/>
  <c r="R29" i="1"/>
  <c r="T29" i="1" s="1"/>
  <c r="L35" i="1"/>
  <c r="O35" i="1"/>
  <c r="K35" i="1"/>
  <c r="T18" i="1"/>
  <c r="T13" i="1"/>
  <c r="S25" i="1"/>
  <c r="S29" i="1" s="1"/>
  <c r="S30" i="1" s="1"/>
  <c r="H35" i="1"/>
  <c r="B35" i="1"/>
  <c r="N35" i="1"/>
  <c r="J35" i="1"/>
  <c r="D35" i="1"/>
  <c r="T21" i="1"/>
  <c r="T16" i="1"/>
  <c r="T12" i="1"/>
  <c r="F35" i="1"/>
  <c r="R11" i="1"/>
  <c r="R14" i="1"/>
  <c r="T30" i="1" l="1"/>
  <c r="R30" i="1"/>
  <c r="S14" i="1"/>
  <c r="T14" i="1"/>
  <c r="S11" i="1"/>
  <c r="T11" i="1"/>
  <c r="R23" i="1"/>
  <c r="T23" i="1" s="1"/>
  <c r="S23" i="1" l="1"/>
  <c r="S35" i="1" s="1"/>
  <c r="R35" i="1"/>
  <c r="T35" i="1" s="1"/>
  <c r="T37" i="1" s="1"/>
</calcChain>
</file>

<file path=xl/sharedStrings.xml><?xml version="1.0" encoding="utf-8"?>
<sst xmlns="http://schemas.openxmlformats.org/spreadsheetml/2006/main" count="60" uniqueCount="55">
  <si>
    <t>VENICE NEIGHBORHOOD COUNCIL</t>
  </si>
  <si>
    <t>FY 2023/24</t>
  </si>
  <si>
    <t>Category</t>
  </si>
  <si>
    <t xml:space="preserve">Annual </t>
  </si>
  <si>
    <t>Budget</t>
  </si>
  <si>
    <t>Monthly</t>
  </si>
  <si>
    <t>July</t>
  </si>
  <si>
    <t>August</t>
  </si>
  <si>
    <t>Sept</t>
  </si>
  <si>
    <t>October</t>
  </si>
  <si>
    <t>March</t>
  </si>
  <si>
    <t>April</t>
  </si>
  <si>
    <t>May</t>
  </si>
  <si>
    <t>June</t>
  </si>
  <si>
    <t>Total</t>
  </si>
  <si>
    <t xml:space="preserve">Average </t>
  </si>
  <si>
    <t>Expense</t>
  </si>
  <si>
    <t>Constant Contact</t>
  </si>
  <si>
    <t>Printing</t>
  </si>
  <si>
    <t>Refreshments</t>
  </si>
  <si>
    <t>Office Supplies</t>
  </si>
  <si>
    <t>Business Cards</t>
  </si>
  <si>
    <t>Nov</t>
  </si>
  <si>
    <t>Dec</t>
  </si>
  <si>
    <t>To Date</t>
  </si>
  <si>
    <t>a</t>
  </si>
  <si>
    <t>Meetings through December</t>
  </si>
  <si>
    <t>b</t>
  </si>
  <si>
    <t>Feb</t>
  </si>
  <si>
    <t>Jan</t>
  </si>
  <si>
    <t>Extra 171 paid for prior year</t>
  </si>
  <si>
    <t>Average</t>
  </si>
  <si>
    <t>Meeting Fees</t>
  </si>
  <si>
    <t xml:space="preserve"> </t>
  </si>
  <si>
    <t>OUTREACH</t>
  </si>
  <si>
    <t>BUDGET</t>
  </si>
  <si>
    <t>OFFICE/ OPERATIONAL EXPENSES</t>
  </si>
  <si>
    <t>Applications</t>
  </si>
  <si>
    <t>Promo/ Supplies</t>
  </si>
  <si>
    <t>Town Halls</t>
  </si>
  <si>
    <t>Holiday Lighting</t>
  </si>
  <si>
    <t>E-Mails/ Google</t>
  </si>
  <si>
    <t>USPS, annual</t>
  </si>
  <si>
    <t>Grand Total</t>
  </si>
  <si>
    <t>2024</t>
  </si>
  <si>
    <t>2023</t>
  </si>
  <si>
    <t>OFFICE/OUTRECH</t>
  </si>
  <si>
    <t>CARRYOVER</t>
  </si>
  <si>
    <t>Storage/ Extra Sp</t>
  </si>
  <si>
    <t>Website/WebC</t>
  </si>
  <si>
    <t xml:space="preserve">   Net</t>
  </si>
  <si>
    <t>Available</t>
  </si>
  <si>
    <t>CIP</t>
  </si>
  <si>
    <t>NPG</t>
  </si>
  <si>
    <t>Beginning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</si>
</sst>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/>
    <xf numFmtId="4" fontId="0" fillId="0" borderId="2" xfId="0" applyNumberFormat="1" applyBorder="1"/>
    <xf numFmtId="0" fontId="0" fillId="0" borderId="0" xfId="0" quotePrefix="1"/>
    <xf numFmtId="4" fontId="0" fillId="0" borderId="5" xfId="0" applyNumberFormat="1" applyBorder="1"/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1BC-E36B-4C0A-9DDF-E70473A2897B}">
  <dimension ref="A1:T37"/>
  <sheetViews>
    <sheetView tabSelected="1" workbookViewId="0">
      <selection activeCell="W14" sqref="W14"/>
    </sheetView>
  </sheetViews>
  <sheetFormatPr defaultRowHeight="14.5" x14ac:dyDescent="0.35"/>
  <cols>
    <col min="1" max="1" width="14.453125" customWidth="1"/>
    <col min="3" max="3" width="8" customWidth="1"/>
    <col min="4" max="4" width="9" customWidth="1"/>
    <col min="5" max="5" width="2" customWidth="1"/>
    <col min="6" max="6" width="9.26953125" customWidth="1"/>
    <col min="7" max="7" width="1.7265625" customWidth="1"/>
    <col min="8" max="8" width="9" customWidth="1"/>
    <col min="9" max="9" width="5.26953125" customWidth="1"/>
    <col min="10" max="10" width="4.54296875" customWidth="1"/>
    <col min="11" max="11" width="4.1796875" customWidth="1"/>
    <col min="12" max="12" width="3.54296875" customWidth="1"/>
    <col min="13" max="14" width="4.26953125" customWidth="1"/>
    <col min="15" max="15" width="5" customWidth="1"/>
    <col min="16" max="16" width="4.7265625" customWidth="1"/>
    <col min="17" max="17" width="5" customWidth="1"/>
    <col min="18" max="19" width="8.1796875" customWidth="1"/>
  </cols>
  <sheetData>
    <row r="1" spans="1:20" x14ac:dyDescent="0.35">
      <c r="F1" t="s">
        <v>0</v>
      </c>
    </row>
    <row r="2" spans="1:20" x14ac:dyDescent="0.35">
      <c r="H2" t="s">
        <v>35</v>
      </c>
    </row>
    <row r="3" spans="1:20" x14ac:dyDescent="0.35">
      <c r="H3" t="s">
        <v>1</v>
      </c>
    </row>
    <row r="4" spans="1:20" x14ac:dyDescent="0.35">
      <c r="C4" t="s">
        <v>4</v>
      </c>
      <c r="S4" t="s">
        <v>15</v>
      </c>
    </row>
    <row r="5" spans="1:20" x14ac:dyDescent="0.35">
      <c r="A5" t="s">
        <v>2</v>
      </c>
      <c r="B5" t="s">
        <v>3</v>
      </c>
      <c r="C5" t="s">
        <v>31</v>
      </c>
      <c r="D5" s="8" t="s">
        <v>45</v>
      </c>
      <c r="L5" s="8" t="s">
        <v>44</v>
      </c>
      <c r="Q5" s="8" t="s">
        <v>44</v>
      </c>
      <c r="R5" t="s">
        <v>14</v>
      </c>
      <c r="S5" t="s">
        <v>5</v>
      </c>
      <c r="T5" s="10" t="s">
        <v>50</v>
      </c>
    </row>
    <row r="6" spans="1:20" x14ac:dyDescent="0.35">
      <c r="B6" t="s">
        <v>4</v>
      </c>
      <c r="C6" t="s">
        <v>5</v>
      </c>
      <c r="D6" s="1" t="s">
        <v>6</v>
      </c>
      <c r="E6" s="1"/>
      <c r="F6" s="1" t="s">
        <v>7</v>
      </c>
      <c r="G6" s="1"/>
      <c r="H6" s="1" t="s">
        <v>8</v>
      </c>
      <c r="I6" s="1" t="s">
        <v>9</v>
      </c>
      <c r="J6" s="1" t="s">
        <v>22</v>
      </c>
      <c r="K6" s="1" t="s">
        <v>23</v>
      </c>
      <c r="L6" s="1" t="s">
        <v>29</v>
      </c>
      <c r="M6" s="1" t="s">
        <v>28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24</v>
      </c>
      <c r="S6" t="s">
        <v>16</v>
      </c>
      <c r="T6" s="11" t="s">
        <v>51</v>
      </c>
    </row>
    <row r="7" spans="1:20" ht="6" customHeigh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35">
      <c r="A8" t="s">
        <v>54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9.75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3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35">
      <c r="A11" t="s">
        <v>41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25</v>
      </c>
      <c r="F11" s="2">
        <v>163.84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>SUM(D11:Q11)</f>
        <v>505.93000000000006</v>
      </c>
      <c r="S11" s="2">
        <f>R11/2</f>
        <v>252.96500000000003</v>
      </c>
      <c r="T11" s="2">
        <f>B11-R11</f>
        <v>1544.07</v>
      </c>
    </row>
    <row r="12" spans="1:20" x14ac:dyDescent="0.35">
      <c r="A12" t="s">
        <v>48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ref="R12:R21" si="1">SUM(D12:Q12)</f>
        <v>750.68000000000006</v>
      </c>
      <c r="S12" s="2">
        <f t="shared" ref="S12:S23" si="2">R12/2</f>
        <v>375.34000000000003</v>
      </c>
      <c r="T12" s="2">
        <f t="shared" ref="T12:T23" si="3">B12-R12</f>
        <v>4249.32</v>
      </c>
    </row>
    <row r="13" spans="1:20" x14ac:dyDescent="0.35">
      <c r="A13" t="s">
        <v>49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si="1"/>
        <v>300</v>
      </c>
      <c r="S13" s="2">
        <f t="shared" si="2"/>
        <v>150</v>
      </c>
      <c r="T13" s="2">
        <f t="shared" si="3"/>
        <v>1500</v>
      </c>
    </row>
    <row r="14" spans="1:20" x14ac:dyDescent="0.35">
      <c r="A14" t="s">
        <v>17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1"/>
        <v>357</v>
      </c>
      <c r="S14" s="2">
        <f t="shared" si="2"/>
        <v>178.5</v>
      </c>
      <c r="T14" s="2">
        <f t="shared" si="3"/>
        <v>1143</v>
      </c>
    </row>
    <row r="15" spans="1:20" x14ac:dyDescent="0.3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1"/>
        <v>0</v>
      </c>
      <c r="S15" s="2">
        <f t="shared" si="2"/>
        <v>0</v>
      </c>
      <c r="T15" s="2">
        <f t="shared" si="3"/>
        <v>450</v>
      </c>
    </row>
    <row r="16" spans="1:20" x14ac:dyDescent="0.35">
      <c r="A16" t="s">
        <v>32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>SUM(D16:Q16)+F17</f>
        <v>1160</v>
      </c>
      <c r="S16" s="2">
        <f t="shared" si="2"/>
        <v>580</v>
      </c>
      <c r="T16" s="2">
        <f t="shared" si="3"/>
        <v>1540</v>
      </c>
    </row>
    <row r="17" spans="1:20" x14ac:dyDescent="0.35">
      <c r="A17" t="s">
        <v>33</v>
      </c>
      <c r="B17" s="2"/>
      <c r="C17" s="2"/>
      <c r="D17" s="2"/>
      <c r="E17" s="2"/>
      <c r="F17" s="2">
        <v>875</v>
      </c>
      <c r="G17" s="2" t="s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1"/>
        <v>0</v>
      </c>
      <c r="S18" s="2">
        <f t="shared" si="2"/>
        <v>0</v>
      </c>
      <c r="T18" s="2">
        <f t="shared" si="3"/>
        <v>2000</v>
      </c>
    </row>
    <row r="19" spans="1:20" x14ac:dyDescent="0.3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1"/>
        <v>0</v>
      </c>
      <c r="S19" s="2">
        <f t="shared" si="2"/>
        <v>0</v>
      </c>
      <c r="T19" s="2">
        <f t="shared" si="3"/>
        <v>1200</v>
      </c>
    </row>
    <row r="20" spans="1:20" x14ac:dyDescent="0.35">
      <c r="A20" t="s">
        <v>20</v>
      </c>
      <c r="B20" s="2">
        <v>500</v>
      </c>
      <c r="C20" s="2">
        <f t="shared" si="0"/>
        <v>41.666666666666664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si="2"/>
        <v>0</v>
      </c>
      <c r="T20" s="2">
        <f t="shared" si="3"/>
        <v>500</v>
      </c>
    </row>
    <row r="21" spans="1:20" x14ac:dyDescent="0.3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2"/>
        <v>0</v>
      </c>
      <c r="T21" s="2">
        <f t="shared" si="3"/>
        <v>500</v>
      </c>
    </row>
    <row r="22" spans="1:20" ht="6.75" customHeigh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thickBot="1" x14ac:dyDescent="0.4">
      <c r="B23" s="3">
        <f>SUM(B11:B22)</f>
        <v>17700</v>
      </c>
      <c r="C23" s="3">
        <f t="shared" si="0"/>
        <v>1475</v>
      </c>
      <c r="D23" s="3">
        <f t="shared" ref="D23:R23" si="4">SUM(D11:D22)</f>
        <v>876.69</v>
      </c>
      <c r="E23" s="3"/>
      <c r="F23" s="3">
        <f t="shared" si="4"/>
        <v>2196.92</v>
      </c>
      <c r="G23" s="3"/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3073.61</v>
      </c>
      <c r="S23" s="3">
        <f t="shared" si="2"/>
        <v>1536.8050000000001</v>
      </c>
      <c r="T23" s="3">
        <f t="shared" si="3"/>
        <v>14626.39</v>
      </c>
    </row>
    <row r="24" spans="1:20" x14ac:dyDescent="0.35">
      <c r="A24" s="6" t="s">
        <v>34</v>
      </c>
    </row>
    <row r="25" spans="1:20" x14ac:dyDescent="0.35">
      <c r="A25" t="s">
        <v>37</v>
      </c>
      <c r="B25" s="2">
        <v>1000</v>
      </c>
      <c r="C25" s="2">
        <f t="shared" ref="C25:C28" si="5">B25/12</f>
        <v>83.333333333333329</v>
      </c>
      <c r="D25" s="2"/>
      <c r="E25" s="2"/>
      <c r="F25" s="2">
        <v>23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f t="shared" ref="R25:R28" si="6">SUM(D25:Q25)</f>
        <v>23</v>
      </c>
      <c r="S25" s="2">
        <f t="shared" ref="S25:S28" si="7">R25/2</f>
        <v>11.5</v>
      </c>
      <c r="T25" s="2">
        <f t="shared" ref="T25:T35" si="8">B25-R25</f>
        <v>977</v>
      </c>
    </row>
    <row r="26" spans="1:20" x14ac:dyDescent="0.35">
      <c r="A26" t="s">
        <v>39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6"/>
        <v>0</v>
      </c>
      <c r="S26" s="2"/>
      <c r="T26" s="2">
        <f t="shared" si="8"/>
        <v>4000</v>
      </c>
    </row>
    <row r="27" spans="1:20" x14ac:dyDescent="0.35">
      <c r="A27" t="s">
        <v>40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6"/>
        <v>0</v>
      </c>
      <c r="S27" s="2"/>
      <c r="T27" s="2">
        <f t="shared" si="8"/>
        <v>2000</v>
      </c>
    </row>
    <row r="28" spans="1:20" x14ac:dyDescent="0.35">
      <c r="A28" t="s">
        <v>38</v>
      </c>
      <c r="B28" s="2">
        <v>1300</v>
      </c>
      <c r="C28" s="2">
        <f t="shared" si="5"/>
        <v>108.33333333333333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6"/>
        <v>0</v>
      </c>
      <c r="S28" s="2">
        <f t="shared" si="7"/>
        <v>0</v>
      </c>
      <c r="T28" s="2">
        <f t="shared" si="8"/>
        <v>1300</v>
      </c>
    </row>
    <row r="29" spans="1:20" ht="15" thickBot="1" x14ac:dyDescent="0.4">
      <c r="B29" s="3">
        <f>SUM(B25:B28)</f>
        <v>8300</v>
      </c>
      <c r="C29" s="3"/>
      <c r="D29" s="3">
        <f t="shared" ref="D29:S29" si="9">SUM(D25:D28)</f>
        <v>0</v>
      </c>
      <c r="E29" s="3"/>
      <c r="F29" s="3">
        <f t="shared" si="9"/>
        <v>23</v>
      </c>
      <c r="G29" s="3"/>
      <c r="H29" s="3">
        <f t="shared" si="9"/>
        <v>0</v>
      </c>
      <c r="I29" s="3">
        <f t="shared" si="9"/>
        <v>0</v>
      </c>
      <c r="J29" s="3">
        <f t="shared" si="9"/>
        <v>0</v>
      </c>
      <c r="K29" s="3">
        <f t="shared" si="9"/>
        <v>0</v>
      </c>
      <c r="L29" s="3">
        <f t="shared" si="9"/>
        <v>0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23</v>
      </c>
      <c r="S29" s="3">
        <f t="shared" si="9"/>
        <v>11.5</v>
      </c>
      <c r="T29" s="3">
        <f t="shared" si="8"/>
        <v>8277</v>
      </c>
    </row>
    <row r="30" spans="1:20" ht="15" thickBot="1" x14ac:dyDescent="0.4">
      <c r="A30" s="6" t="s">
        <v>46</v>
      </c>
      <c r="B30" s="9">
        <f>B23+B29</f>
        <v>26000</v>
      </c>
      <c r="C30" s="9">
        <f t="shared" ref="C30:Q30" si="10">C23+C29</f>
        <v>1475</v>
      </c>
      <c r="D30" s="9">
        <f t="shared" si="10"/>
        <v>876.69</v>
      </c>
      <c r="E30" s="9"/>
      <c r="F30" s="9">
        <f t="shared" ref="F30" si="11">F23+F29</f>
        <v>2219.92</v>
      </c>
      <c r="G30" s="9"/>
      <c r="H30" s="9">
        <f t="shared" si="10"/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3">
        <f t="shared" ref="R30" si="12">SUM(R26:R29)</f>
        <v>23</v>
      </c>
      <c r="S30" s="3">
        <f t="shared" ref="S30" si="13">SUM(S26:S29)</f>
        <v>11.5</v>
      </c>
      <c r="T30" s="13">
        <f>T29+T23</f>
        <v>22903.39</v>
      </c>
    </row>
    <row r="31" spans="1:20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 x14ac:dyDescent="0.4">
      <c r="A32" s="6" t="s">
        <v>52</v>
      </c>
      <c r="B32" s="3">
        <v>3000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8"/>
        <v>3000</v>
      </c>
    </row>
    <row r="33" spans="1:20" ht="15" thickBot="1" x14ac:dyDescent="0.4">
      <c r="A33" s="6" t="s">
        <v>53</v>
      </c>
      <c r="B33" s="5">
        <v>3000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f>SUM(D33:Q33)</f>
        <v>0</v>
      </c>
      <c r="S33" s="5"/>
      <c r="T33" s="5">
        <f t="shared" si="8"/>
        <v>3000</v>
      </c>
    </row>
    <row r="34" spans="1:20" ht="6" customHeigh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thickBot="1" x14ac:dyDescent="0.4">
      <c r="A35" t="s">
        <v>43</v>
      </c>
      <c r="B35" s="4">
        <f>B33+B32+B29+B23</f>
        <v>32000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4">H33+H32+H29+H23</f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3096.61</v>
      </c>
      <c r="S35" s="4">
        <f t="shared" si="14"/>
        <v>1548.3050000000001</v>
      </c>
      <c r="T35" s="7">
        <f t="shared" si="8"/>
        <v>28903.39</v>
      </c>
    </row>
    <row r="36" spans="1:20" ht="15.5" thickTop="1" thickBot="1" x14ac:dyDescent="0.4">
      <c r="E36" s="2" t="s">
        <v>25</v>
      </c>
      <c r="F36" s="2" t="s">
        <v>30</v>
      </c>
      <c r="T36" s="3">
        <v>3679.67</v>
      </c>
    </row>
    <row r="37" spans="1:20" x14ac:dyDescent="0.35">
      <c r="A37" t="s">
        <v>47</v>
      </c>
      <c r="B37" s="2">
        <v>3679.67</v>
      </c>
      <c r="G37" s="2" t="s">
        <v>27</v>
      </c>
      <c r="H37" s="2" t="s">
        <v>26</v>
      </c>
      <c r="T37" s="12">
        <f>SUM(T35:T36)</f>
        <v>32583.059999999998</v>
      </c>
    </row>
  </sheetData>
  <phoneticPr fontId="2" type="noConversion"/>
  <pageMargins left="0.25" right="0.25" top="0.25" bottom="0.2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2023-09-15T18:23:22Z</cp:lastPrinted>
  <dcterms:created xsi:type="dcterms:W3CDTF">2023-09-07T18:00:26Z</dcterms:created>
  <dcterms:modified xsi:type="dcterms:W3CDTF">2023-09-19T21:27:04Z</dcterms:modified>
</cp:coreProperties>
</file>